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75" activeTab="1"/>
  </bookViews>
  <sheets>
    <sheet name="РБ ЗФ" sheetId="1" r:id="rId1"/>
    <sheet name="РБ СФ" sheetId="2" r:id="rId2"/>
  </sheets>
  <definedNames>
    <definedName name="_xlnm.Print_Titles" localSheetId="0">'РБ ЗФ'!$8:$8</definedName>
    <definedName name="_xlnm.Print_Titles" localSheetId="1">'РБ СФ'!$7:$7</definedName>
    <definedName name="_xlnm.Print_Area" localSheetId="0">'РБ ЗФ'!$A$1:$K$105</definedName>
    <definedName name="_xlnm.Print_Area" localSheetId="1">'РБ СФ'!$A$1:$I$47</definedName>
  </definedNames>
  <calcPr fullCalcOnLoad="1"/>
</workbook>
</file>

<file path=xl/sharedStrings.xml><?xml version="1.0" encoding="utf-8"?>
<sst xmlns="http://schemas.openxmlformats.org/spreadsheetml/2006/main" count="177" uniqueCount="147">
  <si>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</si>
  <si>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</si>
  <si>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</si>
  <si>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</si>
  <si>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</si>
  <si>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</si>
  <si>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</si>
  <si>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</si>
  <si>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</si>
  <si>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</si>
  <si>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</si>
  <si>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</si>
  <si>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</si>
  <si>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</si>
  <si>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</si>
  <si>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</si>
  <si>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</si>
  <si>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</si>
  <si>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</si>
  <si>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</si>
  <si>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</si>
  <si>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</si>
  <si>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</si>
  <si>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</si>
  <si>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</si>
  <si>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</si>
  <si>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</si>
  <si>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</si>
  <si>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</si>
  <si>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</si>
  <si>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</si>
  <si>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</si>
  <si>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Соціальний захист та соціальне забезпечення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</si>
  <si>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</si>
  <si>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</si>
  <si>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</si>
  <si>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</si>
  <si>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</si>
  <si>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</si>
  <si>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</si>
  <si>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</si>
  <si>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</si>
  <si>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</si>
  <si>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</si>
  <si>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</si>
  <si>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додаткові дотації</t>
  </si>
  <si>
    <t>Інші розрахунки</t>
  </si>
  <si>
    <t>План на рік (грн.)</t>
  </si>
  <si>
    <t>План на звітний період (грн.)</t>
  </si>
  <si>
    <t>Виконано (грн.)</t>
  </si>
  <si>
    <t xml:space="preserve"> Керуючий  справами виконавчого  апарату районної ради ____________ Л.І.Опанасенко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</si>
  <si>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</si>
  <si>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</si>
  <si>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</si>
  <si>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</si>
  <si>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</si>
  <si>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</si>
  <si>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</si>
  <si>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</si>
  <si>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</si>
  <si>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</si>
  <si>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</si>
  <si>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3000</t>
  </si>
  <si>
    <t>5000</t>
  </si>
  <si>
    <t>8000</t>
  </si>
  <si>
    <t>Видатки, не віднесені до основних груп</t>
  </si>
  <si>
    <t>Податок та збір на доходи фізичних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</si>
  <si>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</si>
  <si>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Плата за надання адміністративних послуг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</si>
  <si>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</si>
  <si>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</si>
  <si>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</si>
  <si>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</si>
  <si>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</si>
  <si>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Субвенції  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</si>
  <si>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</si>
  <si>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</si>
  <si>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</si>
  <si>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</si>
  <si>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</si>
  <si>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</si>
  <si>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</si>
  <si>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</si>
  <si>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</si>
  <si>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</si>
  <si>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</si>
  <si>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</si>
  <si>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</si>
  <si>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</si>
  <si>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</si>
  <si>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</si>
  <si>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</si>
  <si>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</si>
  <si>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</si>
  <si>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</si>
  <si>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</si>
  <si>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</si>
  <si>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</si>
  <si>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</si>
  <si>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</si>
  <si>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</si>
  <si>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</si>
  <si>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</si>
  <si>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</si>
  <si>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</si>
  <si>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</si>
  <si>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</si>
  <si>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</si>
  <si>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</si>
  <si>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</si>
  <si>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</si>
  <si>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</si>
  <si>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 xml:space="preserve">Різниця </t>
  </si>
  <si>
    <t>%</t>
  </si>
  <si>
    <t>Рентна плата за спеціальне використання лісових ресурсів </t>
  </si>
  <si>
    <t>Касові за І кв.2019 року</t>
  </si>
  <si>
    <t>Касові за І кв.2019року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</si>
  <si>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</si>
  <si>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</si>
  <si>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</si>
  <si>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</si>
  <si>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</si>
  <si>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(код бюджету)</t>
  </si>
  <si>
    <t>Інші надходження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</si>
  <si>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</si>
  <si>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</si>
  <si>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</si>
  <si>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7300</t>
  </si>
  <si>
    <t>Будівництво та регіональний розвиток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</si>
  <si>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</si>
  <si>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</si>
  <si>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</si>
  <si>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</si>
  <si>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Реалізація програм в галузі сільського господарства</t>
  </si>
  <si>
    <t>Будівництво медичних установ та закладів</t>
  </si>
  <si>
    <t>Виконання    районного   бюджету  за  2021 рік</t>
  </si>
  <si>
    <t>Субвенція з місцевого бюджету на закупівлю опорними закладами охорони здоров"я послуг щодо проєктування та встановлення кисневих станцій за рахунок відповідної субвенції з державного бюджету</t>
  </si>
  <si>
    <t>Повернення інших внутрішніх кредитів</t>
  </si>
  <si>
    <t xml:space="preserve">                            Надання кредиту</t>
  </si>
  <si>
    <t xml:space="preserve">                            Повернення кредиту</t>
  </si>
  <si>
    <t>Поточні трансферти</t>
  </si>
  <si>
    <t>Субсидії та поточні трансферти підприємствам (установам, організаціям)</t>
  </si>
  <si>
    <t>Інші виплати населенню</t>
  </si>
  <si>
    <t>Додаток  №2</t>
  </si>
  <si>
    <t>Виконання районного бюджету за 2021 рік</t>
  </si>
  <si>
    <t>до рішення  районної ради від                                                          "Про звіт про виконання районного бюджету Прилуцького району  за  2021 року"</t>
  </si>
  <si>
    <r>
      <t xml:space="preserve">                 </t>
    </r>
    <r>
      <rPr>
        <sz val="14"/>
        <rFont val="Times New Roman"/>
        <family val="1"/>
      </rPr>
      <t>до рішення районної ради від                                           Про звіт про виконання районного бюджетуПрилуцького району за 2021 рік</t>
    </r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</si>
</sst>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\ _г_р_н_._-;\-* #,##0.0\ _г_р_н_._-;_-* &quot;-&quot;??\ _г_р_н_._-;_-@_-"/>
    <numFmt numFmtId="195" formatCode="_-* #,##0.000\ _г_р_н_._-;\-* #,##0.000\ _г_р_н_._-;_-* &quot;-&quot;??\ _г_р_н_._-;_-@_-"/>
    <numFmt numFmtId="196" formatCode="_-* #,##0.0000\ _г_р_н_._-;\-* #,##0.0000\ _г_р_н_._-;_-* &quot;-&quot;??\ _г_р_н_._-;_-@_-"/>
    <numFmt numFmtId="197" formatCode="_-* #,##0.00000\ _г_р_н_._-;\-* #,##0.00000\ _г_р_н_._-;_-* &quot;-&quot;??\ _г_р_н_._-;_-@_-"/>
    <numFmt numFmtId="198" formatCode="_-* #,##0\ _г_р_н_._-;\-* #,##0\ _г_р_н_._-;_-* &quot;-&quot;??\ _г_р_н_._-;_-@_-"/>
    <numFmt numFmtId="199" formatCode="0.0000"/>
    <numFmt numFmtId="200" formatCode="#,##0.0"/>
    <numFmt numFmtId="201" formatCode="#,##0.000"/>
    <numFmt numFmtId="202" formatCode="#0.00"/>
    <numFmt numFmtId="203" formatCode="0.0;[Red]0.0"/>
  </numFmts>
  <fonts count="80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b/>
      <sz val="16"/>
      <color indexed="14"/>
      <name val="Times New Roman"/>
      <family val="1"/>
    </font>
    <font>
      <sz val="18"/>
      <color indexed="14"/>
      <name val="Times New Roman"/>
      <family val="1"/>
    </font>
    <font>
      <b/>
      <sz val="18"/>
      <color indexed="14"/>
      <name val="Times New Roman"/>
      <family val="1"/>
    </font>
    <font>
      <sz val="14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9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28" borderId="6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31" borderId="0" applyNumberFormat="0" applyBorder="0" applyAlignment="0" applyProtection="0"/>
    <xf numFmtId="0" fontId="0" fillId="32" borderId="8" applyNumberFormat="0" applyFon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 quotePrefix="1">
      <alignment horizontal="right" vertical="center" wrapText="1"/>
    </xf>
    <xf numFmtId="0" fontId="27" fillId="0" borderId="16" xfId="0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 quotePrefix="1">
      <alignment horizontal="right" vertical="center" wrapText="1"/>
    </xf>
    <xf numFmtId="0" fontId="9" fillId="0" borderId="16" xfId="55" applyFont="1" applyBorder="1" applyAlignment="1">
      <alignment vertical="center" wrapText="1"/>
      <protection/>
    </xf>
    <xf numFmtId="0" fontId="30" fillId="33" borderId="10" xfId="0" applyFont="1" applyFill="1" applyBorder="1" applyAlignment="1">
      <alignment horizontal="center" vertical="center"/>
    </xf>
    <xf numFmtId="0" fontId="29" fillId="0" borderId="16" xfId="0" applyFont="1" applyBorder="1" applyAlignment="1" quotePrefix="1">
      <alignment horizontal="right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18" fillId="33" borderId="10" xfId="0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55" applyFont="1" applyBorder="1" applyAlignment="1" quotePrefix="1">
      <alignment horizontal="right" vertical="center" wrapText="1"/>
      <protection/>
    </xf>
    <xf numFmtId="0" fontId="9" fillId="0" borderId="16" xfId="55" applyFont="1" applyBorder="1" applyAlignment="1" quotePrefix="1">
      <alignment horizontal="right" vertical="center" wrapText="1"/>
      <protection/>
    </xf>
    <xf numFmtId="0" fontId="9" fillId="0" borderId="16" xfId="0" applyFont="1" applyFill="1" applyBorder="1" applyAlignment="1" quotePrefix="1">
      <alignment horizontal="right" vertical="center" wrapText="1"/>
    </xf>
    <xf numFmtId="0" fontId="9" fillId="0" borderId="16" xfId="0" applyFont="1" applyFill="1" applyBorder="1" applyAlignment="1">
      <alignment vertical="center" wrapText="1"/>
    </xf>
    <xf numFmtId="2" fontId="27" fillId="0" borderId="16" xfId="0" applyNumberFormat="1" applyFont="1" applyFill="1" applyBorder="1" applyAlignment="1">
      <alignment/>
    </xf>
    <xf numFmtId="0" fontId="29" fillId="0" borderId="16" xfId="55" applyFont="1" applyBorder="1">
      <alignment/>
      <protection/>
    </xf>
    <xf numFmtId="0" fontId="31" fillId="0" borderId="16" xfId="0" applyFont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0" fontId="18" fillId="0" borderId="16" xfId="55" applyFont="1" applyFill="1" applyBorder="1" applyAlignment="1" quotePrefix="1">
      <alignment horizontal="right" vertical="center" wrapText="1"/>
      <protection/>
    </xf>
    <xf numFmtId="0" fontId="9" fillId="0" borderId="16" xfId="56" applyFont="1" applyFill="1" applyBorder="1" applyAlignment="1" quotePrefix="1">
      <alignment horizontal="right" vertical="center" wrapText="1"/>
      <protection/>
    </xf>
    <xf numFmtId="0" fontId="9" fillId="0" borderId="16" xfId="56" applyFont="1" applyFill="1" applyBorder="1" applyAlignment="1">
      <alignment vertical="center" wrapText="1"/>
      <protection/>
    </xf>
    <xf numFmtId="202" fontId="8" fillId="0" borderId="0" xfId="0" applyNumberFormat="1" applyFont="1" applyAlignment="1">
      <alignment horizontal="center"/>
    </xf>
    <xf numFmtId="0" fontId="18" fillId="0" borderId="16" xfId="0" applyFont="1" applyBorder="1" applyAlignment="1">
      <alignment wrapText="1"/>
    </xf>
    <xf numFmtId="0" fontId="28" fillId="0" borderId="19" xfId="0" applyFont="1" applyFill="1" applyBorder="1" applyAlignment="1">
      <alignment horizontal="right"/>
    </xf>
    <xf numFmtId="49" fontId="27" fillId="0" borderId="19" xfId="0" applyNumberFormat="1" applyFont="1" applyFill="1" applyBorder="1" applyAlignment="1">
      <alignment horizontal="right"/>
    </xf>
    <xf numFmtId="2" fontId="27" fillId="0" borderId="16" xfId="0" applyNumberFormat="1" applyFont="1" applyFill="1" applyBorder="1" applyAlignment="1">
      <alignment horizontal="right" vertical="center"/>
    </xf>
    <xf numFmtId="2" fontId="28" fillId="0" borderId="16" xfId="0" applyNumberFormat="1" applyFont="1" applyFill="1" applyBorder="1" applyAlignment="1">
      <alignment vertical="center"/>
    </xf>
    <xf numFmtId="1" fontId="28" fillId="0" borderId="16" xfId="0" applyNumberFormat="1" applyFont="1" applyFill="1" applyBorder="1" applyAlignment="1">
      <alignment horizontal="right" vertical="center"/>
    </xf>
    <xf numFmtId="2" fontId="28" fillId="0" borderId="2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02" fontId="28" fillId="0" borderId="16" xfId="0" applyNumberFormat="1" applyFont="1" applyBorder="1" applyAlignment="1">
      <alignment vertical="center" wrapText="1"/>
    </xf>
    <xf numFmtId="2" fontId="27" fillId="0" borderId="21" xfId="55" applyNumberFormat="1" applyFont="1" applyFill="1" applyBorder="1" applyAlignment="1">
      <alignment wrapText="1"/>
      <protection/>
    </xf>
    <xf numFmtId="2" fontId="7" fillId="33" borderId="16" xfId="0" applyNumberFormat="1" applyFont="1" applyFill="1" applyBorder="1" applyAlignment="1">
      <alignment/>
    </xf>
    <xf numFmtId="188" fontId="7" fillId="33" borderId="22" xfId="0" applyNumberFormat="1" applyFont="1" applyFill="1" applyBorder="1" applyAlignment="1">
      <alignment/>
    </xf>
    <xf numFmtId="188" fontId="7" fillId="0" borderId="22" xfId="0" applyNumberFormat="1" applyFont="1" applyFill="1" applyBorder="1" applyAlignment="1">
      <alignment/>
    </xf>
    <xf numFmtId="188" fontId="7" fillId="0" borderId="22" xfId="0" applyNumberFormat="1" applyFont="1" applyFill="1" applyBorder="1" applyAlignment="1">
      <alignment horizontal="right" vertical="center"/>
    </xf>
    <xf numFmtId="188" fontId="27" fillId="0" borderId="22" xfId="0" applyNumberFormat="1" applyFont="1" applyFill="1" applyBorder="1" applyAlignment="1">
      <alignment/>
    </xf>
    <xf numFmtId="0" fontId="18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13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34" fillId="0" borderId="16" xfId="0" applyFont="1" applyBorder="1" applyAlignment="1">
      <alignment/>
    </xf>
    <xf numFmtId="2" fontId="7" fillId="33" borderId="16" xfId="0" applyNumberFormat="1" applyFont="1" applyFill="1" applyBorder="1" applyAlignment="1">
      <alignment/>
    </xf>
    <xf numFmtId="2" fontId="7" fillId="33" borderId="16" xfId="0" applyNumberFormat="1" applyFont="1" applyFill="1" applyBorder="1" applyAlignment="1">
      <alignment horizontal="right" vertical="center"/>
    </xf>
    <xf numFmtId="2" fontId="33" fillId="33" borderId="16" xfId="0" applyNumberFormat="1" applyFont="1" applyFill="1" applyBorder="1" applyAlignment="1">
      <alignment/>
    </xf>
    <xf numFmtId="0" fontId="33" fillId="33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33" fillId="0" borderId="16" xfId="0" applyFont="1" applyBorder="1" applyAlignment="1">
      <alignment/>
    </xf>
    <xf numFmtId="0" fontId="33" fillId="0" borderId="16" xfId="0" applyFont="1" applyFill="1" applyBorder="1" applyAlignment="1">
      <alignment/>
    </xf>
    <xf numFmtId="0" fontId="18" fillId="0" borderId="23" xfId="0" applyFont="1" applyBorder="1" applyAlignment="1">
      <alignment horizontal="center" vertical="center" wrapText="1"/>
    </xf>
    <xf numFmtId="188" fontId="26" fillId="0" borderId="22" xfId="0" applyNumberFormat="1" applyFont="1" applyFill="1" applyBorder="1" applyAlignment="1">
      <alignment horizontal="right" vertical="center"/>
    </xf>
    <xf numFmtId="2" fontId="27" fillId="0" borderId="22" xfId="0" applyNumberFormat="1" applyFont="1" applyFill="1" applyBorder="1" applyAlignment="1">
      <alignment horizontal="right" vertical="center"/>
    </xf>
    <xf numFmtId="188" fontId="30" fillId="0" borderId="24" xfId="0" applyNumberFormat="1" applyFont="1" applyFill="1" applyBorder="1" applyAlignment="1">
      <alignment horizontal="right" vertical="center"/>
    </xf>
    <xf numFmtId="188" fontId="28" fillId="0" borderId="22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right" vertical="center"/>
    </xf>
    <xf numFmtId="2" fontId="7" fillId="0" borderId="25" xfId="0" applyNumberFormat="1" applyFont="1" applyFill="1" applyBorder="1" applyAlignment="1">
      <alignment horizontal="right" vertical="center"/>
    </xf>
    <xf numFmtId="2" fontId="7" fillId="33" borderId="13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49" fontId="33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188" fontId="33" fillId="0" borderId="22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right" vertical="center"/>
    </xf>
    <xf numFmtId="188" fontId="7" fillId="33" borderId="22" xfId="0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202" fontId="13" fillId="0" borderId="16" xfId="0" applyNumberFormat="1" applyFont="1" applyBorder="1" applyAlignment="1">
      <alignment/>
    </xf>
    <xf numFmtId="202" fontId="9" fillId="0" borderId="16" xfId="0" applyNumberFormat="1" applyFont="1" applyFill="1" applyBorder="1" applyAlignment="1">
      <alignment/>
    </xf>
    <xf numFmtId="2" fontId="18" fillId="0" borderId="16" xfId="0" applyNumberFormat="1" applyFont="1" applyFill="1" applyBorder="1" applyAlignment="1">
      <alignment/>
    </xf>
    <xf numFmtId="202" fontId="20" fillId="0" borderId="16" xfId="0" applyNumberFormat="1" applyFont="1" applyFill="1" applyBorder="1" applyAlignment="1">
      <alignment/>
    </xf>
    <xf numFmtId="202" fontId="33" fillId="0" borderId="16" xfId="0" applyNumberFormat="1" applyFont="1" applyBorder="1" applyAlignment="1">
      <alignment vertical="center" wrapText="1"/>
    </xf>
    <xf numFmtId="202" fontId="33" fillId="0" borderId="16" xfId="56" applyNumberFormat="1" applyFont="1" applyBorder="1">
      <alignment/>
      <protection/>
    </xf>
    <xf numFmtId="2" fontId="33" fillId="0" borderId="27" xfId="0" applyNumberFormat="1" applyFont="1" applyBorder="1" applyAlignment="1">
      <alignment/>
    </xf>
    <xf numFmtId="2" fontId="7" fillId="33" borderId="12" xfId="0" applyNumberFormat="1" applyFont="1" applyFill="1" applyBorder="1" applyAlignment="1">
      <alignment horizontal="right" vertical="center"/>
    </xf>
    <xf numFmtId="2" fontId="7" fillId="34" borderId="16" xfId="0" applyNumberFormat="1" applyFont="1" applyFill="1" applyBorder="1" applyAlignment="1">
      <alignment vertical="center"/>
    </xf>
    <xf numFmtId="2" fontId="33" fillId="0" borderId="16" xfId="56" applyNumberFormat="1" applyFont="1" applyBorder="1">
      <alignment/>
      <protection/>
    </xf>
    <xf numFmtId="1" fontId="33" fillId="0" borderId="27" xfId="0" applyNumberFormat="1" applyFont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0" fontId="35" fillId="0" borderId="0" xfId="0" applyFont="1" applyAlignment="1">
      <alignment horizontal="left"/>
    </xf>
    <xf numFmtId="0" fontId="36" fillId="0" borderId="0" xfId="0" applyFont="1" applyBorder="1" applyAlignment="1" quotePrefix="1">
      <alignment horizontal="left"/>
    </xf>
    <xf numFmtId="0" fontId="18" fillId="0" borderId="21" xfId="0" applyFont="1" applyBorder="1" applyAlignment="1">
      <alignment wrapText="1"/>
    </xf>
    <xf numFmtId="0" fontId="13" fillId="0" borderId="21" xfId="0" applyFont="1" applyBorder="1" applyAlignment="1">
      <alignment/>
    </xf>
    <xf numFmtId="2" fontId="7" fillId="33" borderId="21" xfId="0" applyNumberFormat="1" applyFont="1" applyFill="1" applyBorder="1" applyAlignment="1">
      <alignment/>
    </xf>
    <xf numFmtId="202" fontId="10" fillId="0" borderId="21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202" fontId="7" fillId="0" borderId="21" xfId="0" applyNumberFormat="1" applyFont="1" applyBorder="1" applyAlignment="1">
      <alignment vertical="center" wrapText="1"/>
    </xf>
    <xf numFmtId="202" fontId="10" fillId="0" borderId="21" xfId="0" applyNumberFormat="1" applyFont="1" applyFill="1" applyBorder="1" applyAlignment="1">
      <alignment/>
    </xf>
    <xf numFmtId="2" fontId="7" fillId="33" borderId="21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/>
    </xf>
    <xf numFmtId="0" fontId="9" fillId="0" borderId="21" xfId="0" applyFont="1" applyBorder="1" applyAlignment="1">
      <alignment/>
    </xf>
    <xf numFmtId="0" fontId="18" fillId="0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18" fillId="0" borderId="28" xfId="54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>
      <alignment/>
    </xf>
    <xf numFmtId="188" fontId="27" fillId="0" borderId="30" xfId="0" applyNumberFormat="1" applyFont="1" applyFill="1" applyBorder="1" applyAlignment="1">
      <alignment/>
    </xf>
    <xf numFmtId="188" fontId="27" fillId="33" borderId="30" xfId="0" applyNumberFormat="1" applyFont="1" applyFill="1" applyBorder="1" applyAlignment="1">
      <alignment/>
    </xf>
    <xf numFmtId="0" fontId="27" fillId="0" borderId="3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2" fontId="28" fillId="0" borderId="16" xfId="0" applyNumberFormat="1" applyFont="1" applyFill="1" applyBorder="1" applyAlignment="1">
      <alignment horizontal="right"/>
    </xf>
    <xf numFmtId="188" fontId="27" fillId="33" borderId="16" xfId="0" applyNumberFormat="1" applyFont="1" applyFill="1" applyBorder="1" applyAlignment="1">
      <alignment/>
    </xf>
    <xf numFmtId="188" fontId="28" fillId="0" borderId="16" xfId="0" applyNumberFormat="1" applyFont="1" applyFill="1" applyBorder="1" applyAlignment="1">
      <alignment/>
    </xf>
    <xf numFmtId="202" fontId="28" fillId="0" borderId="16" xfId="0" applyNumberFormat="1" applyFont="1" applyBorder="1" applyAlignment="1">
      <alignment/>
    </xf>
    <xf numFmtId="188" fontId="27" fillId="0" borderId="16" xfId="0" applyNumberFormat="1" applyFont="1" applyFill="1" applyBorder="1" applyAlignment="1">
      <alignment/>
    </xf>
    <xf numFmtId="2" fontId="28" fillId="0" borderId="16" xfId="0" applyNumberFormat="1" applyFont="1" applyFill="1" applyBorder="1" applyAlignment="1">
      <alignment/>
    </xf>
    <xf numFmtId="202" fontId="28" fillId="0" borderId="16" xfId="55" applyNumberFormat="1" applyFont="1" applyBorder="1" applyAlignment="1">
      <alignment vertical="center" wrapText="1"/>
      <protection/>
    </xf>
    <xf numFmtId="202" fontId="27" fillId="0" borderId="16" xfId="0" applyNumberFormat="1" applyFont="1" applyBorder="1" applyAlignment="1">
      <alignment vertical="center" wrapText="1"/>
    </xf>
    <xf numFmtId="202" fontId="27" fillId="0" borderId="16" xfId="0" applyNumberFormat="1" applyFont="1" applyFill="1" applyBorder="1" applyAlignment="1">
      <alignment vertical="center" wrapText="1"/>
    </xf>
    <xf numFmtId="202" fontId="28" fillId="0" borderId="16" xfId="0" applyNumberFormat="1" applyFont="1" applyFill="1" applyBorder="1" applyAlignment="1">
      <alignment vertical="center" wrapText="1"/>
    </xf>
    <xf numFmtId="202" fontId="27" fillId="0" borderId="16" xfId="55" applyNumberFormat="1" applyFont="1" applyFill="1" applyBorder="1" applyAlignment="1">
      <alignment vertical="center" wrapText="1"/>
      <protection/>
    </xf>
    <xf numFmtId="202" fontId="28" fillId="0" borderId="16" xfId="55" applyNumberFormat="1" applyFont="1" applyFill="1" applyBorder="1" applyAlignment="1">
      <alignment vertical="center" wrapText="1"/>
      <protection/>
    </xf>
    <xf numFmtId="2" fontId="28" fillId="0" borderId="16" xfId="55" applyNumberFormat="1" applyFont="1" applyFill="1" applyBorder="1" applyAlignment="1">
      <alignment vertical="center" wrapText="1"/>
      <protection/>
    </xf>
    <xf numFmtId="2" fontId="27" fillId="33" borderId="16" xfId="0" applyNumberFormat="1" applyFont="1" applyFill="1" applyBorder="1" applyAlignment="1">
      <alignment/>
    </xf>
    <xf numFmtId="2" fontId="10" fillId="33" borderId="16" xfId="0" applyNumberFormat="1" applyFont="1" applyFill="1" applyBorder="1" applyAlignment="1">
      <alignment horizontal="right"/>
    </xf>
    <xf numFmtId="202" fontId="34" fillId="0" borderId="16" xfId="0" applyNumberFormat="1" applyFont="1" applyBorder="1" applyAlignment="1">
      <alignment/>
    </xf>
    <xf numFmtId="202" fontId="33" fillId="0" borderId="16" xfId="55" applyNumberFormat="1" applyFont="1" applyBorder="1">
      <alignment/>
      <protection/>
    </xf>
    <xf numFmtId="2" fontId="33" fillId="0" borderId="16" xfId="0" applyNumberFormat="1" applyFont="1" applyFill="1" applyBorder="1" applyAlignment="1">
      <alignment horizontal="right"/>
    </xf>
    <xf numFmtId="202" fontId="33" fillId="0" borderId="16" xfId="0" applyNumberFormat="1" applyFont="1" applyBorder="1" applyAlignment="1">
      <alignment/>
    </xf>
    <xf numFmtId="202" fontId="34" fillId="0" borderId="16" xfId="55" applyNumberFormat="1" applyFont="1" applyBorder="1">
      <alignment/>
      <protection/>
    </xf>
    <xf numFmtId="2" fontId="7" fillId="33" borderId="16" xfId="0" applyNumberFormat="1" applyFont="1" applyFill="1" applyBorder="1" applyAlignment="1">
      <alignment horizontal="right"/>
    </xf>
    <xf numFmtId="2" fontId="7" fillId="33" borderId="27" xfId="0" applyNumberFormat="1" applyFont="1" applyFill="1" applyBorder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2" fontId="7" fillId="0" borderId="33" xfId="0" applyNumberFormat="1" applyFont="1" applyFill="1" applyBorder="1" applyAlignment="1">
      <alignment horizontal="right"/>
    </xf>
    <xf numFmtId="2" fontId="33" fillId="0" borderId="16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vertical="center" wrapText="1"/>
    </xf>
    <xf numFmtId="0" fontId="9" fillId="0" borderId="16" xfId="56" applyFont="1" applyBorder="1" applyAlignment="1">
      <alignment wrapText="1"/>
      <protection/>
    </xf>
    <xf numFmtId="0" fontId="9" fillId="0" borderId="16" xfId="56" applyFont="1" applyBorder="1" applyAlignment="1">
      <alignment horizontal="center" wrapText="1"/>
      <protection/>
    </xf>
    <xf numFmtId="202" fontId="33" fillId="0" borderId="16" xfId="55" applyNumberFormat="1" applyFont="1" applyBorder="1" applyAlignment="1">
      <alignment vertical="center" wrapText="1"/>
      <protection/>
    </xf>
    <xf numFmtId="202" fontId="7" fillId="0" borderId="16" xfId="55" applyNumberFormat="1" applyFont="1" applyBorder="1" applyAlignment="1">
      <alignment vertical="center" wrapText="1"/>
      <protection/>
    </xf>
    <xf numFmtId="202" fontId="27" fillId="0" borderId="16" xfId="55" applyNumberFormat="1" applyFont="1" applyBorder="1" applyAlignment="1">
      <alignment vertical="center" wrapText="1"/>
      <protection/>
    </xf>
    <xf numFmtId="202" fontId="10" fillId="0" borderId="16" xfId="0" applyNumberFormat="1" applyFont="1" applyBorder="1" applyAlignment="1">
      <alignment vertical="center" wrapText="1"/>
    </xf>
    <xf numFmtId="2" fontId="33" fillId="33" borderId="16" xfId="55" applyNumberFormat="1" applyFont="1" applyFill="1" applyBorder="1" applyAlignment="1">
      <alignment vertical="center" wrapText="1"/>
      <protection/>
    </xf>
    <xf numFmtId="2" fontId="33" fillId="33" borderId="16" xfId="0" applyNumberFormat="1" applyFont="1" applyFill="1" applyBorder="1" applyAlignment="1">
      <alignment wrapText="1"/>
    </xf>
    <xf numFmtId="2" fontId="7" fillId="33" borderId="16" xfId="55" applyNumberFormat="1" applyFont="1" applyFill="1" applyBorder="1" applyAlignment="1">
      <alignment wrapText="1"/>
      <protection/>
    </xf>
    <xf numFmtId="0" fontId="18" fillId="0" borderId="16" xfId="56" applyFont="1" applyFill="1" applyBorder="1" applyAlignment="1" quotePrefix="1">
      <alignment horizontal="right" vertical="center" wrapText="1"/>
      <protection/>
    </xf>
    <xf numFmtId="0" fontId="18" fillId="0" borderId="16" xfId="56" applyFont="1" applyFill="1" applyBorder="1" applyAlignment="1">
      <alignment vertical="center" wrapText="1"/>
      <protection/>
    </xf>
    <xf numFmtId="202" fontId="7" fillId="0" borderId="16" xfId="56" applyNumberFormat="1" applyFont="1" applyFill="1" applyBorder="1" applyAlignment="1">
      <alignment vertical="center" wrapText="1"/>
      <protection/>
    </xf>
    <xf numFmtId="202" fontId="33" fillId="0" borderId="16" xfId="56" applyNumberFormat="1" applyFont="1" applyFill="1" applyBorder="1" applyAlignment="1">
      <alignment vertical="center" wrapText="1"/>
      <protection/>
    </xf>
    <xf numFmtId="2" fontId="33" fillId="0" borderId="16" xfId="55" applyNumberFormat="1" applyFont="1" applyBorder="1">
      <alignment/>
      <protection/>
    </xf>
    <xf numFmtId="2" fontId="33" fillId="0" borderId="16" xfId="0" applyNumberFormat="1" applyFont="1" applyFill="1" applyBorder="1" applyAlignment="1">
      <alignment horizontal="right" vertical="center"/>
    </xf>
    <xf numFmtId="2" fontId="7" fillId="0" borderId="16" xfId="55" applyNumberFormat="1" applyFont="1" applyFill="1" applyBorder="1">
      <alignment/>
      <protection/>
    </xf>
    <xf numFmtId="2" fontId="34" fillId="0" borderId="20" xfId="0" applyNumberFormat="1" applyFont="1" applyFill="1" applyBorder="1" applyAlignment="1">
      <alignment horizontal="right" vertical="center"/>
    </xf>
    <xf numFmtId="2" fontId="33" fillId="0" borderId="20" xfId="0" applyNumberFormat="1" applyFont="1" applyFill="1" applyBorder="1" applyAlignment="1">
      <alignment horizontal="right" vertical="center"/>
    </xf>
    <xf numFmtId="202" fontId="7" fillId="0" borderId="16" xfId="55" applyNumberFormat="1" applyFont="1" applyFill="1" applyBorder="1" applyAlignment="1">
      <alignment vertical="center" wrapText="1"/>
      <protection/>
    </xf>
    <xf numFmtId="202" fontId="33" fillId="0" borderId="16" xfId="55" applyNumberFormat="1" applyFont="1" applyFill="1" applyBorder="1" applyAlignment="1">
      <alignment vertical="center" wrapText="1"/>
      <protection/>
    </xf>
    <xf numFmtId="0" fontId="18" fillId="0" borderId="34" xfId="0" applyFont="1" applyFill="1" applyBorder="1" applyAlignment="1">
      <alignment horizontal="center" vertical="center"/>
    </xf>
    <xf numFmtId="2" fontId="33" fillId="0" borderId="27" xfId="56" applyNumberFormat="1" applyFont="1" applyBorder="1">
      <alignment/>
      <protection/>
    </xf>
    <xf numFmtId="2" fontId="7" fillId="0" borderId="28" xfId="0" applyNumberFormat="1" applyFont="1" applyBorder="1" applyAlignment="1">
      <alignment vertical="center"/>
    </xf>
    <xf numFmtId="2" fontId="7" fillId="0" borderId="20" xfId="0" applyNumberFormat="1" applyFont="1" applyFill="1" applyBorder="1" applyAlignment="1">
      <alignment horizontal="right" vertical="center"/>
    </xf>
    <xf numFmtId="2" fontId="37" fillId="0" borderId="33" xfId="0" applyNumberFormat="1" applyFont="1" applyFill="1" applyBorder="1" applyAlignment="1">
      <alignment vertical="center"/>
    </xf>
    <xf numFmtId="2" fontId="38" fillId="0" borderId="16" xfId="0" applyNumberFormat="1" applyFont="1" applyBorder="1" applyAlignment="1">
      <alignment wrapText="1"/>
    </xf>
    <xf numFmtId="2" fontId="39" fillId="0" borderId="16" xfId="0" applyNumberFormat="1" applyFont="1" applyBorder="1" applyAlignment="1">
      <alignment/>
    </xf>
    <xf numFmtId="2" fontId="39" fillId="0" borderId="16" xfId="56" applyNumberFormat="1" applyFont="1" applyBorder="1" applyAlignment="1">
      <alignment horizontal="right" vertical="center"/>
      <protection/>
    </xf>
    <xf numFmtId="0" fontId="40" fillId="0" borderId="33" xfId="0" applyFont="1" applyFill="1" applyBorder="1" applyAlignment="1">
      <alignment horizontal="right" vertical="center"/>
    </xf>
    <xf numFmtId="202" fontId="38" fillId="0" borderId="16" xfId="0" applyNumberFormat="1" applyFont="1" applyBorder="1" applyAlignment="1">
      <alignment vertical="center" wrapText="1"/>
    </xf>
    <xf numFmtId="202" fontId="38" fillId="0" borderId="16" xfId="56" applyNumberFormat="1" applyFont="1" applyBorder="1" applyAlignment="1">
      <alignment vertical="center" wrapText="1"/>
      <protection/>
    </xf>
    <xf numFmtId="202" fontId="39" fillId="0" borderId="16" xfId="0" applyNumberFormat="1" applyFont="1" applyBorder="1" applyAlignment="1">
      <alignment vertical="center" wrapText="1"/>
    </xf>
    <xf numFmtId="0" fontId="41" fillId="0" borderId="16" xfId="0" applyFont="1" applyFill="1" applyBorder="1" applyAlignment="1">
      <alignment horizontal="right" vertical="center"/>
    </xf>
    <xf numFmtId="202" fontId="39" fillId="0" borderId="16" xfId="56" applyNumberFormat="1" applyFont="1" applyBorder="1" applyAlignment="1">
      <alignment vertical="center" wrapText="1"/>
      <protection/>
    </xf>
    <xf numFmtId="2" fontId="41" fillId="0" borderId="16" xfId="0" applyNumberFormat="1" applyFont="1" applyBorder="1" applyAlignment="1">
      <alignment horizontal="right" vertical="center"/>
    </xf>
    <xf numFmtId="202" fontId="7" fillId="0" borderId="16" xfId="56" applyNumberFormat="1" applyFont="1" applyBorder="1" applyAlignment="1">
      <alignment wrapText="1"/>
      <protection/>
    </xf>
    <xf numFmtId="202" fontId="33" fillId="0" borderId="16" xfId="0" applyNumberFormat="1" applyFont="1" applyBorder="1" applyAlignment="1">
      <alignment wrapText="1"/>
    </xf>
    <xf numFmtId="188" fontId="7" fillId="33" borderId="16" xfId="0" applyNumberFormat="1" applyFont="1" applyFill="1" applyBorder="1" applyAlignment="1">
      <alignment/>
    </xf>
    <xf numFmtId="188" fontId="7" fillId="33" borderId="30" xfId="0" applyNumberFormat="1" applyFont="1" applyFill="1" applyBorder="1" applyAlignment="1">
      <alignment/>
    </xf>
    <xf numFmtId="188" fontId="33" fillId="0" borderId="16" xfId="0" applyNumberFormat="1" applyFont="1" applyFill="1" applyBorder="1" applyAlignment="1">
      <alignment/>
    </xf>
    <xf numFmtId="188" fontId="7" fillId="0" borderId="30" xfId="0" applyNumberFormat="1" applyFont="1" applyFill="1" applyBorder="1" applyAlignment="1">
      <alignment/>
    </xf>
    <xf numFmtId="188" fontId="7" fillId="0" borderId="16" xfId="0" applyNumberFormat="1" applyFont="1" applyFill="1" applyBorder="1" applyAlignment="1">
      <alignment/>
    </xf>
    <xf numFmtId="188" fontId="7" fillId="0" borderId="16" xfId="0" applyNumberFormat="1" applyFont="1" applyFill="1" applyBorder="1" applyAlignment="1">
      <alignment horizontal="right"/>
    </xf>
    <xf numFmtId="188" fontId="7" fillId="0" borderId="3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2" fontId="33" fillId="0" borderId="22" xfId="0" applyNumberFormat="1" applyFont="1" applyFill="1" applyBorder="1" applyAlignment="1">
      <alignment horizontal="right" vertical="center"/>
    </xf>
    <xf numFmtId="2" fontId="33" fillId="0" borderId="25" xfId="0" applyNumberFormat="1" applyFont="1" applyFill="1" applyBorder="1" applyAlignment="1">
      <alignment horizontal="right"/>
    </xf>
    <xf numFmtId="2" fontId="7" fillId="0" borderId="35" xfId="0" applyNumberFormat="1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/>
    </xf>
    <xf numFmtId="0" fontId="18" fillId="0" borderId="36" xfId="55" applyFont="1" applyBorder="1" applyAlignment="1">
      <alignment vertical="center" wrapText="1"/>
      <protection/>
    </xf>
    <xf numFmtId="2" fontId="43" fillId="0" borderId="16" xfId="55" applyNumberFormat="1" applyFont="1" applyBorder="1">
      <alignment/>
      <protection/>
    </xf>
    <xf numFmtId="2" fontId="43" fillId="0" borderId="16" xfId="0" applyNumberFormat="1" applyFont="1" applyFill="1" applyBorder="1" applyAlignment="1">
      <alignment horizontal="right" vertical="center"/>
    </xf>
    <xf numFmtId="2" fontId="42" fillId="34" borderId="16" xfId="55" applyNumberFormat="1" applyFont="1" applyFill="1" applyBorder="1">
      <alignment/>
      <protection/>
    </xf>
    <xf numFmtId="0" fontId="9" fillId="0" borderId="36" xfId="0" applyFont="1" applyBorder="1" applyAlignment="1">
      <alignment wrapText="1"/>
    </xf>
    <xf numFmtId="0" fontId="2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2" fontId="33" fillId="0" borderId="16" xfId="55" applyNumberFormat="1" applyFont="1" applyFill="1" applyBorder="1" applyAlignment="1">
      <alignment vertical="center" wrapText="1"/>
      <protection/>
    </xf>
    <xf numFmtId="202" fontId="33" fillId="0" borderId="16" xfId="0" applyNumberFormat="1" applyFont="1" applyBorder="1" applyAlignment="1">
      <alignment horizontal="right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0" fontId="18" fillId="33" borderId="36" xfId="0" applyFont="1" applyFill="1" applyBorder="1" applyAlignment="1">
      <alignment horizontal="left" vertical="center"/>
    </xf>
    <xf numFmtId="49" fontId="18" fillId="0" borderId="36" xfId="0" applyNumberFormat="1" applyFont="1" applyBorder="1" applyAlignment="1">
      <alignment horizontal="left" vertical="center" wrapText="1"/>
    </xf>
    <xf numFmtId="0" fontId="9" fillId="0" borderId="21" xfId="55" applyFont="1" applyBorder="1" applyAlignment="1">
      <alignment vertical="center" wrapText="1"/>
      <protection/>
    </xf>
    <xf numFmtId="0" fontId="18" fillId="33" borderId="36" xfId="0" applyFont="1" applyFill="1" applyBorder="1" applyAlignment="1">
      <alignment vertical="center"/>
    </xf>
    <xf numFmtId="0" fontId="9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left" vertical="center" wrapText="1"/>
    </xf>
    <xf numFmtId="49" fontId="31" fillId="0" borderId="36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31" fillId="0" borderId="21" xfId="0" applyFont="1" applyBorder="1" applyAlignment="1">
      <alignment/>
    </xf>
    <xf numFmtId="0" fontId="29" fillId="0" borderId="21" xfId="55" applyFont="1" applyBorder="1" applyAlignment="1">
      <alignment wrapText="1"/>
      <protection/>
    </xf>
    <xf numFmtId="49" fontId="29" fillId="0" borderId="36" xfId="0" applyNumberFormat="1" applyFont="1" applyBorder="1" applyAlignment="1">
      <alignment vertical="center" wrapText="1"/>
    </xf>
    <xf numFmtId="49" fontId="31" fillId="0" borderId="21" xfId="0" applyNumberFormat="1" applyFont="1" applyBorder="1" applyAlignment="1">
      <alignment vertical="center"/>
    </xf>
    <xf numFmtId="0" fontId="9" fillId="0" borderId="21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0" fontId="9" fillId="0" borderId="21" xfId="0" applyFont="1" applyBorder="1" applyAlignment="1">
      <alignment vertical="center" wrapText="1"/>
    </xf>
    <xf numFmtId="0" fontId="18" fillId="0" borderId="21" xfId="55" applyFont="1" applyBorder="1" applyAlignment="1">
      <alignment vertical="center" wrapText="1"/>
      <protection/>
    </xf>
    <xf numFmtId="0" fontId="18" fillId="33" borderId="36" xfId="0" applyFont="1" applyFill="1" applyBorder="1" applyAlignment="1">
      <alignment/>
    </xf>
    <xf numFmtId="0" fontId="29" fillId="0" borderId="21" xfId="0" applyFont="1" applyBorder="1" applyAlignment="1">
      <alignment vertical="center" wrapText="1"/>
    </xf>
    <xf numFmtId="49" fontId="29" fillId="0" borderId="36" xfId="0" applyNumberFormat="1" applyFont="1" applyBorder="1" applyAlignment="1">
      <alignment wrapText="1"/>
    </xf>
    <xf numFmtId="0" fontId="18" fillId="0" borderId="39" xfId="0" applyFont="1" applyFill="1" applyBorder="1" applyAlignment="1">
      <alignment horizontal="center"/>
    </xf>
    <xf numFmtId="0" fontId="18" fillId="0" borderId="21" xfId="55" applyFont="1" applyFill="1" applyBorder="1" applyAlignment="1">
      <alignment vertical="center" wrapText="1"/>
      <protection/>
    </xf>
    <xf numFmtId="49" fontId="18" fillId="33" borderId="40" xfId="0" applyNumberFormat="1" applyFont="1" applyFill="1" applyBorder="1" applyAlignment="1">
      <alignment wrapText="1"/>
    </xf>
    <xf numFmtId="0" fontId="9" fillId="0" borderId="36" xfId="0" applyFont="1" applyBorder="1" applyAlignment="1">
      <alignment/>
    </xf>
    <xf numFmtId="0" fontId="9" fillId="0" borderId="21" xfId="55" applyFont="1" applyBorder="1" applyAlignment="1">
      <alignment wrapText="1"/>
      <protection/>
    </xf>
    <xf numFmtId="0" fontId="9" fillId="0" borderId="36" xfId="0" applyFont="1" applyBorder="1" applyAlignment="1">
      <alignment vertical="center" wrapText="1"/>
    </xf>
    <xf numFmtId="0" fontId="9" fillId="0" borderId="34" xfId="0" applyFont="1" applyBorder="1" applyAlignment="1">
      <alignment wrapText="1"/>
    </xf>
    <xf numFmtId="0" fontId="18" fillId="0" borderId="34" xfId="0" applyFont="1" applyBorder="1" applyAlignment="1">
      <alignment wrapText="1"/>
    </xf>
    <xf numFmtId="0" fontId="18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8" fillId="33" borderId="16" xfId="0" applyFont="1" applyFill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30" fillId="33" borderId="2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0" fontId="29" fillId="0" borderId="33" xfId="0" applyFont="1" applyBorder="1" applyAlignment="1">
      <alignment horizontal="right" vertical="center"/>
    </xf>
    <xf numFmtId="0" fontId="31" fillId="0" borderId="33" xfId="0" applyFont="1" applyBorder="1" applyAlignment="1">
      <alignment horizontal="right" vertical="center"/>
    </xf>
    <xf numFmtId="0" fontId="30" fillId="33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35" borderId="0" xfId="0" applyFont="1" applyFill="1" applyAlignment="1">
      <alignment/>
    </xf>
    <xf numFmtId="202" fontId="78" fillId="36" borderId="16" xfId="0" applyNumberFormat="1" applyFont="1" applyFill="1" applyBorder="1" applyAlignment="1">
      <alignment vertical="center" wrapText="1"/>
    </xf>
    <xf numFmtId="2" fontId="79" fillId="0" borderId="16" xfId="0" applyNumberFormat="1" applyFont="1" applyFill="1" applyBorder="1" applyAlignment="1">
      <alignment horizontal="right" vertical="center"/>
    </xf>
    <xf numFmtId="2" fontId="7" fillId="0" borderId="26" xfId="0" applyNumberFormat="1" applyFont="1" applyFill="1" applyBorder="1" applyAlignment="1">
      <alignment horizontal="right" vertical="center"/>
    </xf>
    <xf numFmtId="2" fontId="28" fillId="0" borderId="27" xfId="0" applyNumberFormat="1" applyFont="1" applyFill="1" applyBorder="1" applyAlignment="1">
      <alignment horizontal="right" vertical="center"/>
    </xf>
    <xf numFmtId="2" fontId="28" fillId="0" borderId="28" xfId="0" applyNumberFormat="1" applyFont="1" applyFill="1" applyBorder="1" applyAlignment="1">
      <alignment horizontal="right" vertical="center"/>
    </xf>
    <xf numFmtId="2" fontId="78" fillId="0" borderId="16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Dod5kochtor" xfId="54"/>
    <cellStyle name="Обычный_РБ ЗФ" xfId="55"/>
    <cellStyle name="Обычный_РБ СФ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zoomScale="75" zoomScaleNormal="75" zoomScaleSheetLayoutView="65" zoomScalePageLayoutView="0" workbookViewId="0" topLeftCell="A58">
      <selection activeCell="C2" sqref="C2:G2"/>
    </sheetView>
  </sheetViews>
  <sheetFormatPr defaultColWidth="9.00390625" defaultRowHeight="12.75"/>
  <cols>
    <col min="1" max="1" width="16.125" style="1" customWidth="1"/>
    <col min="2" max="2" width="88.375" style="34" customWidth="1"/>
    <col min="3" max="3" width="22.625" style="3" customWidth="1"/>
    <col min="4" max="5" width="21.625" style="3" customWidth="1"/>
    <col min="6" max="6" width="19.75390625" style="62" customWidth="1"/>
    <col min="7" max="7" width="18.375" style="63" customWidth="1"/>
    <col min="8" max="8" width="22.375" style="46" hidden="1" customWidth="1"/>
    <col min="9" max="9" width="21.00390625" style="46" hidden="1" customWidth="1"/>
    <col min="10" max="10" width="10.625" style="46" hidden="1" customWidth="1"/>
    <col min="11" max="16384" width="9.125" style="46" customWidth="1"/>
  </cols>
  <sheetData>
    <row r="1" spans="1:7" s="6" customFormat="1" ht="21.75" customHeight="1">
      <c r="A1" s="5"/>
      <c r="B1" s="34"/>
      <c r="C1" s="5"/>
      <c r="D1" s="5"/>
      <c r="E1" s="338" t="s">
        <v>31</v>
      </c>
      <c r="F1" s="338"/>
      <c r="G1" s="5"/>
    </row>
    <row r="2" spans="1:7" s="6" customFormat="1" ht="53.25" customHeight="1">
      <c r="A2" s="8"/>
      <c r="B2" s="35"/>
      <c r="C2" s="340" t="s">
        <v>145</v>
      </c>
      <c r="D2" s="340"/>
      <c r="E2" s="340"/>
      <c r="F2" s="340"/>
      <c r="G2" s="340"/>
    </row>
    <row r="3" spans="1:7" s="6" customFormat="1" ht="10.5" customHeight="1">
      <c r="A3" s="8"/>
      <c r="B3" s="35"/>
      <c r="C3" s="8"/>
      <c r="D3" s="8"/>
      <c r="E3" s="22"/>
      <c r="F3" s="22"/>
      <c r="G3" s="5"/>
    </row>
    <row r="4" spans="1:7" s="44" customFormat="1" ht="27" customHeight="1">
      <c r="A4" s="339" t="s">
        <v>144</v>
      </c>
      <c r="B4" s="339"/>
      <c r="C4" s="339"/>
      <c r="D4" s="339"/>
      <c r="E4" s="339"/>
      <c r="F4" s="339"/>
      <c r="G4" s="339"/>
    </row>
    <row r="5" spans="1:7" s="44" customFormat="1" ht="18.75" customHeight="1">
      <c r="A5" s="10"/>
      <c r="B5" s="115"/>
      <c r="C5" s="114"/>
      <c r="D5" s="11"/>
      <c r="E5" s="114"/>
      <c r="F5" s="113"/>
      <c r="G5" s="52"/>
    </row>
    <row r="6" spans="1:7" s="44" customFormat="1" ht="18.75" customHeight="1">
      <c r="A6" s="10"/>
      <c r="B6" s="174">
        <v>25315200000</v>
      </c>
      <c r="C6" s="114"/>
      <c r="D6" s="11"/>
      <c r="E6" s="114"/>
      <c r="F6" s="113"/>
      <c r="G6" s="52"/>
    </row>
    <row r="7" spans="1:7" s="44" customFormat="1" ht="18.75" customHeight="1" thickBot="1">
      <c r="A7" s="10"/>
      <c r="B7" s="173" t="s">
        <v>122</v>
      </c>
      <c r="C7" s="114"/>
      <c r="D7" s="11"/>
      <c r="E7" s="114"/>
      <c r="F7" s="113"/>
      <c r="G7" s="52"/>
    </row>
    <row r="8" spans="1:10" s="23" customFormat="1" ht="93" customHeight="1" thickBot="1">
      <c r="A8" s="310" t="s">
        <v>0</v>
      </c>
      <c r="B8" s="280" t="s">
        <v>1</v>
      </c>
      <c r="C8" s="41" t="s">
        <v>47</v>
      </c>
      <c r="D8" s="41" t="s">
        <v>48</v>
      </c>
      <c r="E8" s="42" t="s">
        <v>49</v>
      </c>
      <c r="F8" s="194" t="s">
        <v>43</v>
      </c>
      <c r="G8" s="187" t="s">
        <v>44</v>
      </c>
      <c r="H8" s="175" t="s">
        <v>116</v>
      </c>
      <c r="I8" s="106" t="s">
        <v>112</v>
      </c>
      <c r="J8" s="123" t="s">
        <v>113</v>
      </c>
    </row>
    <row r="9" spans="1:10" s="12" customFormat="1" ht="33" customHeight="1">
      <c r="A9" s="311"/>
      <c r="B9" s="281" t="s">
        <v>16</v>
      </c>
      <c r="C9" s="107"/>
      <c r="D9" s="107"/>
      <c r="E9" s="108"/>
      <c r="F9" s="195"/>
      <c r="G9" s="188"/>
      <c r="H9" s="176"/>
      <c r="I9" s="124"/>
      <c r="J9" s="124"/>
    </row>
    <row r="10" spans="1:10" s="12" customFormat="1" ht="39" customHeight="1" hidden="1">
      <c r="A10" s="312">
        <v>10000000</v>
      </c>
      <c r="B10" s="282" t="s">
        <v>24</v>
      </c>
      <c r="C10" s="215">
        <f>C11+C13</f>
        <v>0</v>
      </c>
      <c r="D10" s="215">
        <f>D11+D13</f>
        <v>0</v>
      </c>
      <c r="E10" s="209">
        <f>E11+E13</f>
        <v>0</v>
      </c>
      <c r="F10" s="196" t="e">
        <f aca="true" t="shared" si="0" ref="F10:F27">E10/C10*100</f>
        <v>#DIV/0!</v>
      </c>
      <c r="G10" s="190" t="e">
        <f aca="true" t="shared" si="1" ref="G10:G53">E10/D10*100</f>
        <v>#DIV/0!</v>
      </c>
      <c r="H10" s="177">
        <v>12730554.97</v>
      </c>
      <c r="I10" s="132">
        <f>E10-H10</f>
        <v>-12730554.97</v>
      </c>
      <c r="J10" s="132">
        <v>-6</v>
      </c>
    </row>
    <row r="11" spans="1:10" s="12" customFormat="1" ht="3" customHeight="1" hidden="1">
      <c r="A11" s="313">
        <v>11000000</v>
      </c>
      <c r="B11" s="283" t="s">
        <v>6</v>
      </c>
      <c r="C11" s="211">
        <f>C12</f>
        <v>0</v>
      </c>
      <c r="D11" s="211">
        <f>D12</f>
        <v>0</v>
      </c>
      <c r="E11" s="214">
        <f>E12</f>
        <v>0</v>
      </c>
      <c r="F11" s="197" t="e">
        <f>E11/C11*100</f>
        <v>#DIV/0!</v>
      </c>
      <c r="G11" s="189" t="e">
        <f>E11/D11*100</f>
        <v>#DIV/0!</v>
      </c>
      <c r="H11" s="178">
        <v>11021597.790000001</v>
      </c>
      <c r="I11" s="129"/>
      <c r="J11" s="129"/>
    </row>
    <row r="12" spans="1:10" s="12" customFormat="1" ht="31.5" customHeight="1" hidden="1">
      <c r="A12" s="314">
        <v>11010000</v>
      </c>
      <c r="B12" s="284" t="s">
        <v>66</v>
      </c>
      <c r="C12" s="213"/>
      <c r="D12" s="213"/>
      <c r="E12" s="210"/>
      <c r="F12" s="197" t="e">
        <f t="shared" si="0"/>
        <v>#DIV/0!</v>
      </c>
      <c r="G12" s="189" t="e">
        <f t="shared" si="1"/>
        <v>#DIV/0!</v>
      </c>
      <c r="H12" s="178">
        <v>11021597.790000001</v>
      </c>
      <c r="I12" s="129"/>
      <c r="J12" s="129"/>
    </row>
    <row r="13" spans="1:10" s="12" customFormat="1" ht="27.75" customHeight="1" hidden="1">
      <c r="A13" s="86">
        <v>13000000</v>
      </c>
      <c r="B13" s="184" t="s">
        <v>72</v>
      </c>
      <c r="C13" s="213"/>
      <c r="D13" s="213"/>
      <c r="E13" s="210"/>
      <c r="F13" s="197" t="e">
        <f t="shared" si="0"/>
        <v>#DIV/0!</v>
      </c>
      <c r="G13" s="189" t="e">
        <f t="shared" si="1"/>
        <v>#DIV/0!</v>
      </c>
      <c r="H13" s="178">
        <v>1708957.18</v>
      </c>
      <c r="I13" s="129"/>
      <c r="J13" s="129"/>
    </row>
    <row r="14" spans="1:10" s="12" customFormat="1" ht="27.75" customHeight="1" hidden="1">
      <c r="A14" s="86">
        <v>13010000</v>
      </c>
      <c r="B14" s="184" t="s">
        <v>114</v>
      </c>
      <c r="C14" s="213"/>
      <c r="D14" s="213"/>
      <c r="E14" s="210"/>
      <c r="F14" s="197"/>
      <c r="G14" s="189"/>
      <c r="H14" s="178">
        <v>58582.05</v>
      </c>
      <c r="I14" s="129"/>
      <c r="J14" s="129"/>
    </row>
    <row r="15" spans="1:10" s="12" customFormat="1" ht="40.5" customHeight="1" hidden="1">
      <c r="A15" s="86">
        <v>13030000</v>
      </c>
      <c r="B15" s="184" t="s">
        <v>73</v>
      </c>
      <c r="C15" s="213"/>
      <c r="D15" s="213"/>
      <c r="E15" s="210"/>
      <c r="F15" s="197" t="e">
        <f t="shared" si="0"/>
        <v>#DIV/0!</v>
      </c>
      <c r="G15" s="189" t="e">
        <f t="shared" si="1"/>
        <v>#DIV/0!</v>
      </c>
      <c r="H15" s="178">
        <v>1650375.13</v>
      </c>
      <c r="I15" s="129"/>
      <c r="J15" s="129"/>
    </row>
    <row r="16" spans="1:10" s="12" customFormat="1" ht="34.5" customHeight="1">
      <c r="A16" s="312">
        <v>20000000</v>
      </c>
      <c r="B16" s="285" t="s">
        <v>25</v>
      </c>
      <c r="C16" s="215">
        <f>C18+C21</f>
        <v>279500</v>
      </c>
      <c r="D16" s="215">
        <f>D18+D21</f>
        <v>279500</v>
      </c>
      <c r="E16" s="215">
        <f>E17+E18+E21</f>
        <v>147903.97999999998</v>
      </c>
      <c r="F16" s="258">
        <f>E16/C16*100</f>
        <v>52.917345259391766</v>
      </c>
      <c r="G16" s="259">
        <f>E16/D16*100</f>
        <v>52.917345259391766</v>
      </c>
      <c r="H16" s="177">
        <v>17141.87</v>
      </c>
      <c r="I16" s="133">
        <f>E16-H16</f>
        <v>130762.10999999999</v>
      </c>
      <c r="J16" s="132">
        <v>-11.5</v>
      </c>
    </row>
    <row r="17" spans="1:10" s="12" customFormat="1" ht="34.5" customHeight="1">
      <c r="A17" s="314">
        <v>21080000</v>
      </c>
      <c r="B17" s="286" t="s">
        <v>123</v>
      </c>
      <c r="C17" s="212"/>
      <c r="D17" s="212"/>
      <c r="E17" s="212">
        <v>3455</v>
      </c>
      <c r="F17" s="262"/>
      <c r="G17" s="261"/>
      <c r="H17" s="177"/>
      <c r="I17" s="133"/>
      <c r="J17" s="132"/>
    </row>
    <row r="18" spans="1:10" s="24" customFormat="1" ht="42.75" customHeight="1">
      <c r="A18" s="315">
        <v>22000000</v>
      </c>
      <c r="B18" s="287" t="s">
        <v>51</v>
      </c>
      <c r="C18" s="212">
        <f>C19+C20</f>
        <v>279500</v>
      </c>
      <c r="D18" s="212">
        <v>279500</v>
      </c>
      <c r="E18" s="212">
        <f>E19+E20</f>
        <v>119923.48</v>
      </c>
      <c r="F18" s="260">
        <f>E18/C18*100</f>
        <v>42.906432915921286</v>
      </c>
      <c r="G18" s="261">
        <f>E18/D18*100</f>
        <v>42.906432915921286</v>
      </c>
      <c r="H18" s="179">
        <v>7693.88</v>
      </c>
      <c r="I18" s="125"/>
      <c r="J18" s="125"/>
    </row>
    <row r="19" spans="1:10" s="24" customFormat="1" ht="30" customHeight="1">
      <c r="A19" s="86">
        <v>22010000</v>
      </c>
      <c r="B19" s="184" t="s">
        <v>68</v>
      </c>
      <c r="C19" s="211">
        <v>279500</v>
      </c>
      <c r="D19" s="211">
        <v>279500</v>
      </c>
      <c r="E19" s="213">
        <v>103286</v>
      </c>
      <c r="F19" s="260">
        <f>E19/C19*100</f>
        <v>36.95384615384615</v>
      </c>
      <c r="G19" s="261">
        <f>E19/D19*100</f>
        <v>36.95384615384615</v>
      </c>
      <c r="H19" s="178">
        <v>3980</v>
      </c>
      <c r="I19" s="125"/>
      <c r="J19" s="125"/>
    </row>
    <row r="20" spans="1:10" s="24" customFormat="1" ht="73.5" customHeight="1">
      <c r="A20" s="73">
        <v>22130000</v>
      </c>
      <c r="B20" s="284" t="s">
        <v>52</v>
      </c>
      <c r="C20" s="213"/>
      <c r="D20" s="213"/>
      <c r="E20" s="279">
        <v>16637.48</v>
      </c>
      <c r="F20" s="197"/>
      <c r="G20" s="189"/>
      <c r="H20" s="178">
        <v>3713.88</v>
      </c>
      <c r="I20" s="125"/>
      <c r="J20" s="125"/>
    </row>
    <row r="21" spans="1:10" s="24" customFormat="1" ht="33.75" customHeight="1">
      <c r="A21" s="315">
        <v>24000000</v>
      </c>
      <c r="B21" s="283" t="s">
        <v>7</v>
      </c>
      <c r="C21" s="212">
        <f>C22</f>
        <v>0</v>
      </c>
      <c r="D21" s="212">
        <f>D22</f>
        <v>0</v>
      </c>
      <c r="E21" s="212">
        <f>E22</f>
        <v>24525.5</v>
      </c>
      <c r="F21" s="199"/>
      <c r="G21" s="189"/>
      <c r="H21" s="179">
        <v>9447.99</v>
      </c>
      <c r="I21" s="125"/>
      <c r="J21" s="125"/>
    </row>
    <row r="22" spans="1:10" s="12" customFormat="1" ht="26.25" customHeight="1">
      <c r="A22" s="314">
        <v>24060300</v>
      </c>
      <c r="B22" s="288" t="s">
        <v>8</v>
      </c>
      <c r="C22" s="211"/>
      <c r="D22" s="211"/>
      <c r="E22" s="213">
        <v>24525.5</v>
      </c>
      <c r="F22" s="197"/>
      <c r="G22" s="189"/>
      <c r="H22" s="178">
        <v>9447.99</v>
      </c>
      <c r="I22" s="124"/>
      <c r="J22" s="124"/>
    </row>
    <row r="23" spans="1:10" s="24" customFormat="1" ht="34.5" customHeight="1">
      <c r="A23" s="316"/>
      <c r="B23" s="285" t="s">
        <v>35</v>
      </c>
      <c r="C23" s="216">
        <f>C16+C10</f>
        <v>279500</v>
      </c>
      <c r="D23" s="216">
        <f>D16+D10</f>
        <v>279500</v>
      </c>
      <c r="E23" s="216">
        <f>E16+E10</f>
        <v>147903.97999999998</v>
      </c>
      <c r="F23" s="258">
        <f t="shared" si="0"/>
        <v>52.917345259391766</v>
      </c>
      <c r="G23" s="259">
        <f t="shared" si="1"/>
        <v>52.917345259391766</v>
      </c>
      <c r="H23" s="177">
        <v>12747696.84</v>
      </c>
      <c r="I23" s="135">
        <f>E23-H23</f>
        <v>-12599792.86</v>
      </c>
      <c r="J23" s="134">
        <v>-6.9</v>
      </c>
    </row>
    <row r="24" spans="1:10" s="25" customFormat="1" ht="38.25" customHeight="1">
      <c r="A24" s="317">
        <v>40000000</v>
      </c>
      <c r="B24" s="289" t="s">
        <v>9</v>
      </c>
      <c r="C24" s="217">
        <f>C25</f>
        <v>6301350</v>
      </c>
      <c r="D24" s="217">
        <f>D25</f>
        <v>6301350</v>
      </c>
      <c r="E24" s="217">
        <f>E25</f>
        <v>6046762.71</v>
      </c>
      <c r="F24" s="260">
        <f t="shared" si="0"/>
        <v>95.95979766240568</v>
      </c>
      <c r="G24" s="261">
        <f t="shared" si="1"/>
        <v>95.95979766240568</v>
      </c>
      <c r="H24" s="179">
        <v>58843848.769999996</v>
      </c>
      <c r="I24" s="125"/>
      <c r="J24" s="125"/>
    </row>
    <row r="25" spans="1:10" s="26" customFormat="1" ht="42.75" customHeight="1">
      <c r="A25" s="78">
        <v>41000000</v>
      </c>
      <c r="B25" s="290" t="s">
        <v>53</v>
      </c>
      <c r="C25" s="211">
        <v>6301350</v>
      </c>
      <c r="D25" s="211">
        <v>6301350</v>
      </c>
      <c r="E25" s="211">
        <v>6046762.71</v>
      </c>
      <c r="F25" s="260">
        <f t="shared" si="0"/>
        <v>95.95979766240568</v>
      </c>
      <c r="G25" s="261">
        <f t="shared" si="1"/>
        <v>95.95979766240568</v>
      </c>
      <c r="H25" s="178">
        <v>58843848.769999996</v>
      </c>
      <c r="I25" s="124"/>
      <c r="J25" s="124"/>
    </row>
    <row r="26" spans="1:10" s="26" customFormat="1" ht="1.5" customHeight="1">
      <c r="A26" s="318">
        <v>41020000</v>
      </c>
      <c r="B26" s="291" t="s">
        <v>82</v>
      </c>
      <c r="C26" s="217">
        <f>C27+C28+C29</f>
        <v>0</v>
      </c>
      <c r="D26" s="217">
        <f>D27+D28+D29</f>
        <v>0</v>
      </c>
      <c r="E26" s="217">
        <f>E27+E28+E29</f>
        <v>0</v>
      </c>
      <c r="F26" s="262" t="e">
        <f t="shared" si="0"/>
        <v>#DIV/0!</v>
      </c>
      <c r="G26" s="261" t="e">
        <f t="shared" si="1"/>
        <v>#DIV/0!</v>
      </c>
      <c r="H26" s="179">
        <v>131400</v>
      </c>
      <c r="I26" s="125"/>
      <c r="J26" s="124"/>
    </row>
    <row r="27" spans="1:10" s="26" customFormat="1" ht="29.25" customHeight="1" hidden="1">
      <c r="A27" s="78">
        <v>41020100</v>
      </c>
      <c r="B27" s="290" t="s">
        <v>54</v>
      </c>
      <c r="C27" s="213"/>
      <c r="D27" s="213"/>
      <c r="E27" s="213"/>
      <c r="F27" s="260" t="e">
        <f t="shared" si="0"/>
        <v>#DIV/0!</v>
      </c>
      <c r="G27" s="261" t="e">
        <f t="shared" si="1"/>
        <v>#DIV/0!</v>
      </c>
      <c r="H27" s="178"/>
      <c r="I27" s="124"/>
      <c r="J27" s="124"/>
    </row>
    <row r="28" spans="1:10" s="26" customFormat="1" ht="14.25" customHeight="1" hidden="1">
      <c r="A28" s="98">
        <v>41020200</v>
      </c>
      <c r="B28" s="292" t="s">
        <v>67</v>
      </c>
      <c r="C28" s="212"/>
      <c r="D28" s="212"/>
      <c r="E28" s="212"/>
      <c r="F28" s="260" t="e">
        <f>E28/C28*100</f>
        <v>#DIV/0!</v>
      </c>
      <c r="G28" s="261" t="e">
        <f>E28/D28*100</f>
        <v>#DIV/0!</v>
      </c>
      <c r="H28" s="179"/>
      <c r="I28" s="124"/>
      <c r="J28" s="124"/>
    </row>
    <row r="29" spans="1:10" s="26" customFormat="1" ht="21" customHeight="1" hidden="1">
      <c r="A29" s="319">
        <v>41020900</v>
      </c>
      <c r="B29" s="293" t="s">
        <v>45</v>
      </c>
      <c r="C29" s="212"/>
      <c r="D29" s="212"/>
      <c r="E29" s="212"/>
      <c r="F29" s="260" t="e">
        <f>E29/C29*100</f>
        <v>#DIV/0!</v>
      </c>
      <c r="G29" s="261" t="e">
        <f>E29/D29*100</f>
        <v>#DIV/0!</v>
      </c>
      <c r="H29" s="179"/>
      <c r="I29" s="124"/>
      <c r="J29" s="124"/>
    </row>
    <row r="30" spans="1:10" s="26" customFormat="1" ht="34.5" customHeight="1" hidden="1">
      <c r="A30" s="320">
        <v>41030000</v>
      </c>
      <c r="B30" s="294" t="s">
        <v>74</v>
      </c>
      <c r="C30" s="218">
        <f>C31+C32+C33</f>
        <v>0</v>
      </c>
      <c r="D30" s="218">
        <f>D31+D32+D33</f>
        <v>0</v>
      </c>
      <c r="E30" s="218">
        <f>E31+E32+E33</f>
        <v>0</v>
      </c>
      <c r="F30" s="262" t="e">
        <f>E30/C30*100</f>
        <v>#DIV/0!</v>
      </c>
      <c r="G30" s="261" t="e">
        <f t="shared" si="1"/>
        <v>#DIV/0!</v>
      </c>
      <c r="H30" s="179">
        <v>15739000</v>
      </c>
      <c r="I30" s="124"/>
      <c r="J30" s="124"/>
    </row>
    <row r="31" spans="1:10" s="26" customFormat="1" ht="27" customHeight="1" hidden="1">
      <c r="A31" s="86">
        <v>41033900</v>
      </c>
      <c r="B31" s="295" t="s">
        <v>55</v>
      </c>
      <c r="C31" s="213"/>
      <c r="D31" s="213"/>
      <c r="E31" s="213"/>
      <c r="F31" s="260" t="e">
        <f aca="true" t="shared" si="2" ref="F31:F53">E31/C31*100</f>
        <v>#DIV/0!</v>
      </c>
      <c r="G31" s="261" t="e">
        <f t="shared" si="1"/>
        <v>#DIV/0!</v>
      </c>
      <c r="H31" s="178">
        <v>11010300</v>
      </c>
      <c r="I31" s="124"/>
      <c r="J31" s="124"/>
    </row>
    <row r="32" spans="1:10" s="26" customFormat="1" ht="24.75" customHeight="1" hidden="1">
      <c r="A32" s="86">
        <v>41034200</v>
      </c>
      <c r="B32" s="295" t="s">
        <v>56</v>
      </c>
      <c r="C32" s="213"/>
      <c r="D32" s="213"/>
      <c r="E32" s="213"/>
      <c r="F32" s="260" t="e">
        <f t="shared" si="2"/>
        <v>#DIV/0!</v>
      </c>
      <c r="G32" s="261" t="e">
        <f t="shared" si="1"/>
        <v>#DIV/0!</v>
      </c>
      <c r="H32" s="178">
        <v>4728700</v>
      </c>
      <c r="I32" s="124"/>
      <c r="J32" s="124"/>
    </row>
    <row r="33" spans="1:10" s="26" customFormat="1" ht="36.75" customHeight="1" hidden="1">
      <c r="A33" s="87">
        <v>41034500</v>
      </c>
      <c r="B33" s="295" t="s">
        <v>70</v>
      </c>
      <c r="C33" s="213"/>
      <c r="D33" s="219"/>
      <c r="E33" s="213"/>
      <c r="F33" s="260" t="e">
        <f t="shared" si="2"/>
        <v>#DIV/0!</v>
      </c>
      <c r="G33" s="261" t="e">
        <f t="shared" si="1"/>
        <v>#DIV/0!</v>
      </c>
      <c r="H33" s="178"/>
      <c r="I33" s="124"/>
      <c r="J33" s="124"/>
    </row>
    <row r="34" spans="1:10" s="26" customFormat="1" ht="27" customHeight="1" hidden="1">
      <c r="A34" s="99">
        <v>41040000</v>
      </c>
      <c r="B34" s="296" t="s">
        <v>75</v>
      </c>
      <c r="C34" s="217">
        <f>C35+C36</f>
        <v>0</v>
      </c>
      <c r="D34" s="217">
        <f>D35+D36</f>
        <v>0</v>
      </c>
      <c r="E34" s="217">
        <f>E35+E36</f>
        <v>0</v>
      </c>
      <c r="F34" s="262" t="e">
        <f t="shared" si="2"/>
        <v>#DIV/0!</v>
      </c>
      <c r="G34" s="261" t="e">
        <f t="shared" si="1"/>
        <v>#DIV/0!</v>
      </c>
      <c r="H34" s="179">
        <v>2910127</v>
      </c>
      <c r="I34" s="124"/>
      <c r="J34" s="124"/>
    </row>
    <row r="35" spans="1:10" s="26" customFormat="1" ht="57" customHeight="1" hidden="1">
      <c r="A35" s="86">
        <v>41040200</v>
      </c>
      <c r="B35" s="295" t="s">
        <v>98</v>
      </c>
      <c r="C35" s="213"/>
      <c r="D35" s="213"/>
      <c r="E35" s="213"/>
      <c r="F35" s="260" t="e">
        <f t="shared" si="2"/>
        <v>#DIV/0!</v>
      </c>
      <c r="G35" s="261" t="e">
        <f t="shared" si="1"/>
        <v>#DIV/0!</v>
      </c>
      <c r="H35" s="178">
        <v>402300</v>
      </c>
      <c r="I35" s="124"/>
      <c r="J35" s="124"/>
    </row>
    <row r="36" spans="1:10" s="26" customFormat="1" ht="28.5" customHeight="1" hidden="1">
      <c r="A36" s="86">
        <v>41040400</v>
      </c>
      <c r="B36" s="295" t="s">
        <v>76</v>
      </c>
      <c r="C36" s="213"/>
      <c r="D36" s="213"/>
      <c r="E36" s="213"/>
      <c r="F36" s="260" t="e">
        <f t="shared" si="2"/>
        <v>#DIV/0!</v>
      </c>
      <c r="G36" s="261" t="e">
        <f t="shared" si="1"/>
        <v>#DIV/0!</v>
      </c>
      <c r="H36" s="178">
        <v>2507827</v>
      </c>
      <c r="I36" s="124"/>
      <c r="J36" s="124"/>
    </row>
    <row r="37" spans="1:10" s="26" customFormat="1" ht="31.5" customHeight="1">
      <c r="A37" s="99">
        <v>41050000</v>
      </c>
      <c r="B37" s="296" t="s">
        <v>77</v>
      </c>
      <c r="C37" s="217">
        <v>6301350</v>
      </c>
      <c r="D37" s="217">
        <f>D38+D39+D40+D41+D42+D43+D44+D45+D46+D47+D48+D49+D50+D51+D52</f>
        <v>6301350</v>
      </c>
      <c r="E37" s="217">
        <f>E38+E39+E40+E41+E42+E43+E44+E45+E46+E47+E48+E49+E50+E51+E52</f>
        <v>6046762.71</v>
      </c>
      <c r="F37" s="262">
        <f t="shared" si="2"/>
        <v>95.95979766240568</v>
      </c>
      <c r="G37" s="261">
        <f t="shared" si="1"/>
        <v>95.95979766240568</v>
      </c>
      <c r="H37" s="179">
        <v>40063321.769999996</v>
      </c>
      <c r="I37" s="124"/>
      <c r="J37" s="124"/>
    </row>
    <row r="38" spans="1:10" s="26" customFormat="1" ht="0.75" customHeight="1">
      <c r="A38" s="87">
        <v>41051200</v>
      </c>
      <c r="B38" s="295" t="s">
        <v>95</v>
      </c>
      <c r="C38" s="213"/>
      <c r="D38" s="213"/>
      <c r="E38" s="213"/>
      <c r="F38" s="260" t="e">
        <f t="shared" si="2"/>
        <v>#DIV/0!</v>
      </c>
      <c r="G38" s="261" t="e">
        <f t="shared" si="1"/>
        <v>#DIV/0!</v>
      </c>
      <c r="H38" s="178"/>
      <c r="I38" s="124"/>
      <c r="J38" s="124"/>
    </row>
    <row r="39" spans="1:10" s="26" customFormat="1" ht="51" customHeight="1" hidden="1">
      <c r="A39" s="87">
        <v>41051500</v>
      </c>
      <c r="B39" s="295" t="s">
        <v>117</v>
      </c>
      <c r="C39" s="213"/>
      <c r="D39" s="213"/>
      <c r="E39" s="213"/>
      <c r="F39" s="260" t="e">
        <f t="shared" si="2"/>
        <v>#DIV/0!</v>
      </c>
      <c r="G39" s="261" t="e">
        <f t="shared" si="1"/>
        <v>#DIV/0!</v>
      </c>
      <c r="H39" s="178"/>
      <c r="I39" s="124"/>
      <c r="J39" s="124"/>
    </row>
    <row r="40" spans="1:10" s="26" customFormat="1" ht="60.75" customHeight="1" hidden="1">
      <c r="A40" s="87">
        <v>41053000</v>
      </c>
      <c r="B40" s="295" t="s">
        <v>118</v>
      </c>
      <c r="C40" s="213"/>
      <c r="D40" s="213"/>
      <c r="E40" s="213"/>
      <c r="F40" s="260" t="e">
        <f t="shared" si="2"/>
        <v>#DIV/0!</v>
      </c>
      <c r="G40" s="261" t="e">
        <f t="shared" si="1"/>
        <v>#DIV/0!</v>
      </c>
      <c r="H40" s="178"/>
      <c r="I40" s="124"/>
      <c r="J40" s="124"/>
    </row>
    <row r="41" spans="1:10" s="26" customFormat="1" ht="36" customHeight="1">
      <c r="A41" s="87">
        <v>41053900</v>
      </c>
      <c r="B41" s="295" t="s">
        <v>81</v>
      </c>
      <c r="C41" s="211">
        <v>5536050</v>
      </c>
      <c r="D41" s="211">
        <v>5536050</v>
      </c>
      <c r="E41" s="211">
        <v>5281462.71</v>
      </c>
      <c r="F41" s="260">
        <f t="shared" si="2"/>
        <v>95.40128268350178</v>
      </c>
      <c r="G41" s="261">
        <f t="shared" si="1"/>
        <v>95.40128268350178</v>
      </c>
      <c r="H41" s="178"/>
      <c r="I41" s="124"/>
      <c r="J41" s="124"/>
    </row>
    <row r="42" spans="1:10" s="26" customFormat="1" ht="0.75" customHeight="1">
      <c r="A42" s="87">
        <v>41054000</v>
      </c>
      <c r="B42" s="295" t="s">
        <v>119</v>
      </c>
      <c r="C42" s="213"/>
      <c r="D42" s="198"/>
      <c r="E42" s="213"/>
      <c r="F42" s="197" t="e">
        <f aca="true" t="shared" si="3" ref="F42:F50">E42/C42*100</f>
        <v>#DIV/0!</v>
      </c>
      <c r="G42" s="189" t="e">
        <f aca="true" t="shared" si="4" ref="G42:G51">E42/D42*100</f>
        <v>#DIV/0!</v>
      </c>
      <c r="H42" s="178"/>
      <c r="I42" s="124"/>
      <c r="J42" s="124"/>
    </row>
    <row r="43" spans="1:10" s="26" customFormat="1" ht="75" customHeight="1" hidden="1">
      <c r="A43" s="86">
        <v>41050900</v>
      </c>
      <c r="B43" s="297" t="s">
        <v>102</v>
      </c>
      <c r="C43" s="213"/>
      <c r="D43" s="200"/>
      <c r="E43" s="213"/>
      <c r="F43" s="197" t="e">
        <f t="shared" si="3"/>
        <v>#DIV/0!</v>
      </c>
      <c r="G43" s="189" t="e">
        <f t="shared" si="4"/>
        <v>#DIV/0!</v>
      </c>
      <c r="H43" s="178"/>
      <c r="I43" s="124"/>
      <c r="J43" s="124"/>
    </row>
    <row r="44" spans="1:10" s="26" customFormat="1" ht="39.75" customHeight="1" hidden="1">
      <c r="A44" s="86">
        <v>41051000</v>
      </c>
      <c r="B44" s="295" t="s">
        <v>78</v>
      </c>
      <c r="C44" s="219"/>
      <c r="D44" s="200"/>
      <c r="E44" s="219"/>
      <c r="F44" s="197" t="e">
        <f t="shared" si="3"/>
        <v>#DIV/0!</v>
      </c>
      <c r="G44" s="189" t="e">
        <f t="shared" si="4"/>
        <v>#DIV/0!</v>
      </c>
      <c r="H44" s="179"/>
      <c r="I44" s="124"/>
      <c r="J44" s="124"/>
    </row>
    <row r="45" spans="1:10" s="26" customFormat="1" ht="39.75" customHeight="1" hidden="1">
      <c r="A45" s="86">
        <v>41051100</v>
      </c>
      <c r="B45" s="295" t="s">
        <v>99</v>
      </c>
      <c r="C45" s="213"/>
      <c r="D45" s="198"/>
      <c r="E45" s="213"/>
      <c r="F45" s="197" t="e">
        <f t="shared" si="3"/>
        <v>#DIV/0!</v>
      </c>
      <c r="G45" s="189"/>
      <c r="H45" s="178">
        <v>0</v>
      </c>
      <c r="I45" s="124"/>
      <c r="J45" s="124"/>
    </row>
    <row r="46" spans="1:10" s="26" customFormat="1" ht="63" customHeight="1" hidden="1">
      <c r="A46" s="87">
        <v>41051200</v>
      </c>
      <c r="B46" s="295" t="s">
        <v>95</v>
      </c>
      <c r="C46" s="213"/>
      <c r="D46" s="198"/>
      <c r="E46" s="213"/>
      <c r="F46" s="197" t="e">
        <f t="shared" si="3"/>
        <v>#DIV/0!</v>
      </c>
      <c r="G46" s="189" t="e">
        <f t="shared" si="4"/>
        <v>#DIV/0!</v>
      </c>
      <c r="H46" s="178"/>
      <c r="I46" s="124"/>
      <c r="J46" s="124"/>
    </row>
    <row r="47" spans="1:10" s="26" customFormat="1" ht="63" customHeight="1" hidden="1">
      <c r="A47" s="86">
        <v>41051400</v>
      </c>
      <c r="B47" s="295" t="s">
        <v>100</v>
      </c>
      <c r="C47" s="213"/>
      <c r="D47" s="198"/>
      <c r="E47" s="213"/>
      <c r="F47" s="197" t="e">
        <f t="shared" si="3"/>
        <v>#DIV/0!</v>
      </c>
      <c r="G47" s="189" t="e">
        <f t="shared" si="4"/>
        <v>#DIV/0!</v>
      </c>
      <c r="H47" s="178"/>
      <c r="I47" s="124"/>
      <c r="J47" s="124"/>
    </row>
    <row r="48" spans="1:10" s="26" customFormat="1" ht="45.75" customHeight="1" hidden="1">
      <c r="A48" s="86">
        <v>41051500</v>
      </c>
      <c r="B48" s="295" t="s">
        <v>79</v>
      </c>
      <c r="C48" s="213"/>
      <c r="D48" s="198"/>
      <c r="E48" s="213"/>
      <c r="F48" s="197" t="e">
        <f t="shared" si="3"/>
        <v>#DIV/0!</v>
      </c>
      <c r="G48" s="189" t="e">
        <f t="shared" si="4"/>
        <v>#DIV/0!</v>
      </c>
      <c r="H48" s="178"/>
      <c r="I48" s="124"/>
      <c r="J48" s="124"/>
    </row>
    <row r="49" spans="1:10" s="26" customFormat="1" ht="0.75" customHeight="1" hidden="1">
      <c r="A49" s="86">
        <v>41052000</v>
      </c>
      <c r="B49" s="295" t="s">
        <v>80</v>
      </c>
      <c r="C49" s="213"/>
      <c r="D49" s="200"/>
      <c r="E49" s="219"/>
      <c r="F49" s="197" t="e">
        <f t="shared" si="3"/>
        <v>#DIV/0!</v>
      </c>
      <c r="G49" s="189" t="e">
        <f t="shared" si="4"/>
        <v>#DIV/0!</v>
      </c>
      <c r="H49" s="179"/>
      <c r="I49" s="124"/>
      <c r="J49" s="124"/>
    </row>
    <row r="50" spans="1:10" s="26" customFormat="1" ht="24" customHeight="1" hidden="1">
      <c r="A50" s="86">
        <v>41053900</v>
      </c>
      <c r="B50" s="295" t="s">
        <v>81</v>
      </c>
      <c r="C50" s="213"/>
      <c r="D50" s="198"/>
      <c r="E50" s="213"/>
      <c r="F50" s="197" t="e">
        <f t="shared" si="3"/>
        <v>#DIV/0!</v>
      </c>
      <c r="G50" s="189" t="e">
        <f t="shared" si="4"/>
        <v>#DIV/0!</v>
      </c>
      <c r="H50" s="178">
        <v>1453597.19</v>
      </c>
      <c r="I50" s="124"/>
      <c r="J50" s="124"/>
    </row>
    <row r="51" spans="1:10" s="26" customFormat="1" ht="76.5" customHeight="1" hidden="1">
      <c r="A51" s="86"/>
      <c r="B51" s="295"/>
      <c r="C51" s="219"/>
      <c r="D51" s="200"/>
      <c r="E51" s="219"/>
      <c r="F51" s="197"/>
      <c r="G51" s="189" t="e">
        <f t="shared" si="4"/>
        <v>#DIV/0!</v>
      </c>
      <c r="H51" s="179"/>
      <c r="I51" s="124"/>
      <c r="J51" s="124"/>
    </row>
    <row r="52" spans="1:10" s="26" customFormat="1" ht="76.5" customHeight="1">
      <c r="A52" s="86">
        <v>41057400</v>
      </c>
      <c r="B52" s="274" t="s">
        <v>136</v>
      </c>
      <c r="C52" s="219">
        <v>765300</v>
      </c>
      <c r="D52" s="337">
        <v>765300</v>
      </c>
      <c r="E52" s="219">
        <v>765300</v>
      </c>
      <c r="F52" s="197"/>
      <c r="G52" s="189"/>
      <c r="H52" s="179"/>
      <c r="I52" s="124"/>
      <c r="J52" s="124"/>
    </row>
    <row r="53" spans="1:10" s="26" customFormat="1" ht="34.5" customHeight="1">
      <c r="A53" s="321"/>
      <c r="B53" s="285" t="s">
        <v>2</v>
      </c>
      <c r="C53" s="217">
        <f>C23+C24</f>
        <v>6580850</v>
      </c>
      <c r="D53" s="215">
        <f>D23+D24</f>
        <v>6580850</v>
      </c>
      <c r="E53" s="215">
        <f>E23+E24</f>
        <v>6194666.6899999995</v>
      </c>
      <c r="F53" s="258">
        <f t="shared" si="2"/>
        <v>94.13171079723743</v>
      </c>
      <c r="G53" s="259">
        <f t="shared" si="1"/>
        <v>94.13171079723743</v>
      </c>
      <c r="H53" s="177">
        <v>71591545.61</v>
      </c>
      <c r="I53" s="130">
        <f>E53-H53</f>
        <v>-65396878.92</v>
      </c>
      <c r="J53" s="132">
        <v>-33</v>
      </c>
    </row>
    <row r="54" spans="1:10" s="12" customFormat="1" ht="38.25" customHeight="1">
      <c r="A54" s="322"/>
      <c r="B54" s="277" t="s">
        <v>19</v>
      </c>
      <c r="C54" s="195"/>
      <c r="D54" s="195"/>
      <c r="E54" s="195"/>
      <c r="F54" s="263"/>
      <c r="G54" s="264"/>
      <c r="H54" s="179"/>
      <c r="I54" s="124"/>
      <c r="J54" s="124"/>
    </row>
    <row r="55" spans="1:10" s="12" customFormat="1" ht="32.25" customHeight="1">
      <c r="A55" s="93" t="s">
        <v>59</v>
      </c>
      <c r="B55" s="298" t="s">
        <v>3</v>
      </c>
      <c r="C55" s="224">
        <v>9541258</v>
      </c>
      <c r="D55" s="239">
        <v>9541258</v>
      </c>
      <c r="E55" s="224">
        <v>7958718.41</v>
      </c>
      <c r="F55" s="262">
        <f aca="true" t="shared" si="5" ref="F55:F82">E55/C55*100</f>
        <v>83.41372185931876</v>
      </c>
      <c r="G55" s="261">
        <f aca="true" t="shared" si="6" ref="G55:G82">E55/D55*100</f>
        <v>83.41372185931876</v>
      </c>
      <c r="H55" s="180">
        <v>1275243.22</v>
      </c>
      <c r="I55" s="136">
        <f aca="true" t="shared" si="7" ref="I55:I64">E55-H55</f>
        <v>6683475.19</v>
      </c>
      <c r="J55" s="136">
        <v>29.5</v>
      </c>
    </row>
    <row r="56" spans="1:10" s="12" customFormat="1" ht="1.5" customHeight="1">
      <c r="A56" s="93" t="s">
        <v>60</v>
      </c>
      <c r="B56" s="298" t="s">
        <v>4</v>
      </c>
      <c r="C56" s="225"/>
      <c r="D56" s="225"/>
      <c r="E56" s="226"/>
      <c r="F56" s="199" t="e">
        <f t="shared" si="5"/>
        <v>#DIV/0!</v>
      </c>
      <c r="G56" s="189" t="e">
        <f t="shared" si="6"/>
        <v>#DIV/0!</v>
      </c>
      <c r="H56" s="180">
        <v>17177696.07</v>
      </c>
      <c r="I56" s="136">
        <f t="shared" si="7"/>
        <v>-17177696.07</v>
      </c>
      <c r="J56" s="136">
        <v>-5.1</v>
      </c>
    </row>
    <row r="57" spans="1:10" s="12" customFormat="1" ht="30" customHeight="1" hidden="1">
      <c r="A57" s="93" t="s">
        <v>61</v>
      </c>
      <c r="B57" s="298" t="s">
        <v>5</v>
      </c>
      <c r="C57" s="225"/>
      <c r="D57" s="225"/>
      <c r="E57" s="226"/>
      <c r="F57" s="199" t="e">
        <f t="shared" si="5"/>
        <v>#DIV/0!</v>
      </c>
      <c r="G57" s="189" t="e">
        <f t="shared" si="6"/>
        <v>#DIV/0!</v>
      </c>
      <c r="H57" s="180">
        <v>6509362.779999999</v>
      </c>
      <c r="I57" s="136">
        <f t="shared" si="7"/>
        <v>-6509362.779999999</v>
      </c>
      <c r="J57" s="136">
        <v>-31.3</v>
      </c>
    </row>
    <row r="58" spans="1:10" s="12" customFormat="1" ht="30" customHeight="1">
      <c r="A58" s="93">
        <v>2000</v>
      </c>
      <c r="B58" s="298" t="s">
        <v>140</v>
      </c>
      <c r="C58" s="224">
        <f>C59+C60</f>
        <v>518365</v>
      </c>
      <c r="D58" s="224">
        <f>D59+D60</f>
        <v>518365</v>
      </c>
      <c r="E58" s="224">
        <f>E59+E60</f>
        <v>518365</v>
      </c>
      <c r="F58" s="262">
        <f t="shared" si="5"/>
        <v>100</v>
      </c>
      <c r="G58" s="189"/>
      <c r="H58" s="180"/>
      <c r="I58" s="136"/>
      <c r="J58" s="136"/>
    </row>
    <row r="59" spans="1:10" s="12" customFormat="1" ht="30" customHeight="1">
      <c r="A59" s="94">
        <v>2010</v>
      </c>
      <c r="B59" s="284" t="s">
        <v>141</v>
      </c>
      <c r="C59" s="223">
        <v>300000</v>
      </c>
      <c r="D59" s="223">
        <v>300000</v>
      </c>
      <c r="E59" s="165">
        <v>300000</v>
      </c>
      <c r="F59" s="262">
        <f t="shared" si="5"/>
        <v>100</v>
      </c>
      <c r="G59" s="189"/>
      <c r="H59" s="180"/>
      <c r="I59" s="136"/>
      <c r="J59" s="136"/>
    </row>
    <row r="60" spans="1:10" s="12" customFormat="1" ht="30" customHeight="1">
      <c r="A60" s="94">
        <v>2111</v>
      </c>
      <c r="B60" s="284" t="s">
        <v>141</v>
      </c>
      <c r="C60" s="223">
        <v>218365</v>
      </c>
      <c r="D60" s="223">
        <v>218365</v>
      </c>
      <c r="E60" s="165">
        <v>218365</v>
      </c>
      <c r="F60" s="262">
        <f t="shared" si="5"/>
        <v>100</v>
      </c>
      <c r="G60" s="189"/>
      <c r="H60" s="180"/>
      <c r="I60" s="136"/>
      <c r="J60" s="136"/>
    </row>
    <row r="61" spans="1:10" s="29" customFormat="1" ht="33.75" customHeight="1">
      <c r="A61" s="93" t="s">
        <v>62</v>
      </c>
      <c r="B61" s="298" t="s">
        <v>32</v>
      </c>
      <c r="C61" s="224">
        <f>C63+C62</f>
        <v>1621710</v>
      </c>
      <c r="D61" s="224">
        <f>D63+D62</f>
        <v>1621710</v>
      </c>
      <c r="E61" s="224">
        <f>E63+E62</f>
        <v>1544632.77</v>
      </c>
      <c r="F61" s="262">
        <f t="shared" si="5"/>
        <v>95.2471631796067</v>
      </c>
      <c r="G61" s="261">
        <f t="shared" si="6"/>
        <v>95.2471631796067</v>
      </c>
      <c r="H61" s="180">
        <v>40663260.760000005</v>
      </c>
      <c r="I61" s="137">
        <f t="shared" si="7"/>
        <v>-39118627.99</v>
      </c>
      <c r="J61" s="137">
        <v>-41.6</v>
      </c>
    </row>
    <row r="62" spans="1:10" s="29" customFormat="1" ht="33.75" customHeight="1">
      <c r="A62" s="94">
        <v>3160</v>
      </c>
      <c r="B62" s="284" t="s">
        <v>142</v>
      </c>
      <c r="C62" s="223">
        <v>1617900</v>
      </c>
      <c r="D62" s="223">
        <v>1617900</v>
      </c>
      <c r="E62" s="223">
        <v>1540822.77</v>
      </c>
      <c r="F62" s="262">
        <f t="shared" si="5"/>
        <v>95.23597070276284</v>
      </c>
      <c r="G62" s="261"/>
      <c r="H62" s="180"/>
      <c r="I62" s="137"/>
      <c r="J62" s="137"/>
    </row>
    <row r="63" spans="1:10" s="12" customFormat="1" ht="62.25" customHeight="1">
      <c r="A63" s="94" t="s">
        <v>125</v>
      </c>
      <c r="B63" s="284" t="s">
        <v>126</v>
      </c>
      <c r="C63" s="223">
        <v>3810</v>
      </c>
      <c r="D63" s="240">
        <v>3810</v>
      </c>
      <c r="E63" s="223">
        <v>3810</v>
      </c>
      <c r="F63" s="262">
        <f t="shared" si="5"/>
        <v>100</v>
      </c>
      <c r="G63" s="261">
        <f t="shared" si="6"/>
        <v>100</v>
      </c>
      <c r="H63" s="180">
        <v>1619151.57</v>
      </c>
      <c r="I63" s="136">
        <f t="shared" si="7"/>
        <v>-1615341.57</v>
      </c>
      <c r="J63" s="136">
        <v>-0.3</v>
      </c>
    </row>
    <row r="64" spans="1:10" s="12" customFormat="1" ht="30" customHeight="1" hidden="1">
      <c r="A64" s="93" t="s">
        <v>63</v>
      </c>
      <c r="B64" s="298" t="s">
        <v>83</v>
      </c>
      <c r="C64" s="201"/>
      <c r="D64" s="201"/>
      <c r="E64" s="116"/>
      <c r="F64" s="262" t="e">
        <f t="shared" si="5"/>
        <v>#DIV/0!</v>
      </c>
      <c r="G64" s="261" t="e">
        <f t="shared" si="6"/>
        <v>#DIV/0!</v>
      </c>
      <c r="H64" s="180">
        <v>293240.81</v>
      </c>
      <c r="I64" s="136">
        <f t="shared" si="7"/>
        <v>-293240.81</v>
      </c>
      <c r="J64" s="136">
        <v>32.4</v>
      </c>
    </row>
    <row r="65" spans="1:10" s="12" customFormat="1" ht="30" customHeight="1" hidden="1">
      <c r="A65" s="93" t="s">
        <v>84</v>
      </c>
      <c r="B65" s="298" t="s">
        <v>85</v>
      </c>
      <c r="C65" s="201"/>
      <c r="D65" s="201"/>
      <c r="E65" s="116"/>
      <c r="F65" s="262" t="e">
        <f t="shared" si="5"/>
        <v>#DIV/0!</v>
      </c>
      <c r="G65" s="261" t="e">
        <f t="shared" si="6"/>
        <v>#DIV/0!</v>
      </c>
      <c r="H65" s="178">
        <v>0</v>
      </c>
      <c r="I65" s="124"/>
      <c r="J65" s="124"/>
    </row>
    <row r="66" spans="1:10" s="12" customFormat="1" ht="24" customHeight="1" hidden="1">
      <c r="A66" s="93" t="s">
        <v>64</v>
      </c>
      <c r="B66" s="298" t="s">
        <v>86</v>
      </c>
      <c r="C66" s="202">
        <f>C67+C68+C69+C70</f>
        <v>0</v>
      </c>
      <c r="D66" s="202">
        <f>D67+D68+D69+D70</f>
        <v>0</v>
      </c>
      <c r="E66" s="203">
        <f>E67+E68+E69+E70</f>
        <v>0</v>
      </c>
      <c r="F66" s="262" t="e">
        <f t="shared" si="5"/>
        <v>#DIV/0!</v>
      </c>
      <c r="G66" s="261" t="e">
        <f t="shared" si="6"/>
        <v>#DIV/0!</v>
      </c>
      <c r="H66" s="178">
        <v>14040</v>
      </c>
      <c r="I66" s="124"/>
      <c r="J66" s="124"/>
    </row>
    <row r="67" spans="1:10" s="12" customFormat="1" ht="45.75" customHeight="1" hidden="1">
      <c r="A67" s="94" t="s">
        <v>110</v>
      </c>
      <c r="B67" s="284" t="s">
        <v>111</v>
      </c>
      <c r="C67" s="201"/>
      <c r="D67" s="201"/>
      <c r="E67" s="203"/>
      <c r="F67" s="262" t="e">
        <f t="shared" si="5"/>
        <v>#DIV/0!</v>
      </c>
      <c r="G67" s="261" t="e">
        <f t="shared" si="6"/>
        <v>#DIV/0!</v>
      </c>
      <c r="H67" s="178"/>
      <c r="I67" s="124"/>
      <c r="J67" s="124"/>
    </row>
    <row r="68" spans="1:10" s="12" customFormat="1" ht="30" customHeight="1" hidden="1">
      <c r="A68" s="94" t="s">
        <v>106</v>
      </c>
      <c r="B68" s="284" t="s">
        <v>107</v>
      </c>
      <c r="C68" s="201"/>
      <c r="D68" s="201"/>
      <c r="E68" s="201"/>
      <c r="F68" s="262" t="e">
        <f t="shared" si="5"/>
        <v>#DIV/0!</v>
      </c>
      <c r="G68" s="261" t="e">
        <f t="shared" si="6"/>
        <v>#DIV/0!</v>
      </c>
      <c r="H68" s="178">
        <v>14040</v>
      </c>
      <c r="I68" s="124"/>
      <c r="J68" s="124"/>
    </row>
    <row r="69" spans="1:10" s="12" customFormat="1" ht="2.25" customHeight="1" hidden="1">
      <c r="A69" s="94" t="s">
        <v>108</v>
      </c>
      <c r="B69" s="284" t="s">
        <v>109</v>
      </c>
      <c r="C69" s="201"/>
      <c r="D69" s="201"/>
      <c r="E69" s="204">
        <v>0</v>
      </c>
      <c r="F69" s="262" t="e">
        <f t="shared" si="5"/>
        <v>#DIV/0!</v>
      </c>
      <c r="G69" s="261" t="e">
        <f t="shared" si="6"/>
        <v>#DIV/0!</v>
      </c>
      <c r="H69" s="178">
        <v>0</v>
      </c>
      <c r="I69" s="124"/>
      <c r="J69" s="124"/>
    </row>
    <row r="70" spans="1:10" s="12" customFormat="1" ht="31.5" customHeight="1" hidden="1">
      <c r="A70" s="94" t="s">
        <v>69</v>
      </c>
      <c r="B70" s="284" t="s">
        <v>12</v>
      </c>
      <c r="C70" s="201"/>
      <c r="D70" s="201"/>
      <c r="E70" s="204"/>
      <c r="F70" s="262" t="e">
        <f t="shared" si="5"/>
        <v>#DIV/0!</v>
      </c>
      <c r="G70" s="261" t="e">
        <f t="shared" si="6"/>
        <v>#DIV/0!</v>
      </c>
      <c r="H70" s="178">
        <v>0</v>
      </c>
      <c r="I70" s="124"/>
      <c r="J70" s="124"/>
    </row>
    <row r="71" spans="1:10" s="12" customFormat="1" ht="1.5" customHeight="1">
      <c r="A71" s="93" t="s">
        <v>87</v>
      </c>
      <c r="B71" s="298" t="s">
        <v>88</v>
      </c>
      <c r="C71" s="205">
        <f>C76+C77+C78</f>
        <v>0</v>
      </c>
      <c r="D71" s="205">
        <f>D76+D77+D78</f>
        <v>0</v>
      </c>
      <c r="E71" s="205">
        <f>E76+E77+E78</f>
        <v>0</v>
      </c>
      <c r="F71" s="262" t="e">
        <f t="shared" si="5"/>
        <v>#DIV/0!</v>
      </c>
      <c r="G71" s="261" t="e">
        <f t="shared" si="6"/>
        <v>#DIV/0!</v>
      </c>
      <c r="H71" s="178">
        <v>4945700</v>
      </c>
      <c r="I71" s="124"/>
      <c r="J71" s="124"/>
    </row>
    <row r="72" spans="1:10" s="12" customFormat="1" ht="0.75" customHeight="1" hidden="1">
      <c r="A72" s="94" t="s">
        <v>89</v>
      </c>
      <c r="B72" s="284" t="s">
        <v>76</v>
      </c>
      <c r="C72" s="116"/>
      <c r="D72" s="206"/>
      <c r="E72" s="116"/>
      <c r="F72" s="262" t="e">
        <f t="shared" si="5"/>
        <v>#DIV/0!</v>
      </c>
      <c r="G72" s="261" t="e">
        <f t="shared" si="6"/>
        <v>#DIV/0!</v>
      </c>
      <c r="H72" s="178"/>
      <c r="I72" s="124"/>
      <c r="J72" s="124"/>
    </row>
    <row r="73" spans="1:10" s="12" customFormat="1" ht="72.75" customHeight="1" hidden="1">
      <c r="A73" s="94" t="s">
        <v>103</v>
      </c>
      <c r="B73" s="284" t="s">
        <v>102</v>
      </c>
      <c r="C73" s="116"/>
      <c r="D73" s="206"/>
      <c r="E73" s="116"/>
      <c r="F73" s="262" t="e">
        <f t="shared" si="5"/>
        <v>#DIV/0!</v>
      </c>
      <c r="G73" s="261" t="e">
        <f t="shared" si="6"/>
        <v>#DIV/0!</v>
      </c>
      <c r="H73" s="178"/>
      <c r="I73" s="124"/>
      <c r="J73" s="124"/>
    </row>
    <row r="74" spans="1:10" s="12" customFormat="1" ht="68.25" customHeight="1" hidden="1">
      <c r="A74" s="94" t="s">
        <v>104</v>
      </c>
      <c r="B74" s="284" t="s">
        <v>105</v>
      </c>
      <c r="C74" s="116"/>
      <c r="D74" s="206"/>
      <c r="E74" s="116"/>
      <c r="F74" s="262" t="e">
        <f t="shared" si="5"/>
        <v>#DIV/0!</v>
      </c>
      <c r="G74" s="261" t="e">
        <f t="shared" si="6"/>
        <v>#DIV/0!</v>
      </c>
      <c r="H74" s="178"/>
      <c r="I74" s="124"/>
      <c r="J74" s="124"/>
    </row>
    <row r="75" spans="1:10" s="12" customFormat="1" ht="78" customHeight="1" hidden="1">
      <c r="A75" s="94">
        <v>9570</v>
      </c>
      <c r="B75" s="284" t="s">
        <v>101</v>
      </c>
      <c r="C75" s="206"/>
      <c r="D75" s="206"/>
      <c r="E75" s="207"/>
      <c r="F75" s="262" t="e">
        <f t="shared" si="5"/>
        <v>#DIV/0!</v>
      </c>
      <c r="G75" s="261" t="e">
        <f t="shared" si="6"/>
        <v>#DIV/0!</v>
      </c>
      <c r="H75" s="179"/>
      <c r="I75" s="124"/>
      <c r="J75" s="124"/>
    </row>
    <row r="76" spans="1:10" s="29" customFormat="1" ht="57.75" customHeight="1" hidden="1">
      <c r="A76" s="94" t="s">
        <v>120</v>
      </c>
      <c r="B76" s="284" t="s">
        <v>121</v>
      </c>
      <c r="C76" s="201"/>
      <c r="D76" s="201"/>
      <c r="E76" s="201"/>
      <c r="F76" s="262" t="e">
        <f t="shared" si="5"/>
        <v>#DIV/0!</v>
      </c>
      <c r="G76" s="261" t="e">
        <f t="shared" si="6"/>
        <v>#DIV/0!</v>
      </c>
      <c r="H76" s="181">
        <v>3148700</v>
      </c>
      <c r="I76" s="126"/>
      <c r="J76" s="126"/>
    </row>
    <row r="77" spans="1:10" s="12" customFormat="1" ht="36.75" customHeight="1" hidden="1">
      <c r="A77" s="94" t="s">
        <v>90</v>
      </c>
      <c r="B77" s="284" t="s">
        <v>81</v>
      </c>
      <c r="C77" s="201"/>
      <c r="D77" s="201"/>
      <c r="E77" s="201"/>
      <c r="F77" s="262" t="e">
        <f t="shared" si="5"/>
        <v>#DIV/0!</v>
      </c>
      <c r="G77" s="261" t="e">
        <f t="shared" si="6"/>
        <v>#DIV/0!</v>
      </c>
      <c r="H77" s="178">
        <v>1797000</v>
      </c>
      <c r="I77" s="124"/>
      <c r="J77" s="124"/>
    </row>
    <row r="78" spans="1:10" s="12" customFormat="1" ht="47.25" customHeight="1" hidden="1">
      <c r="A78" s="94" t="s">
        <v>91</v>
      </c>
      <c r="B78" s="284" t="s">
        <v>92</v>
      </c>
      <c r="C78" s="201"/>
      <c r="D78" s="201"/>
      <c r="E78" s="201"/>
      <c r="F78" s="262" t="e">
        <f t="shared" si="5"/>
        <v>#DIV/0!</v>
      </c>
      <c r="G78" s="261" t="e">
        <f t="shared" si="6"/>
        <v>#DIV/0!</v>
      </c>
      <c r="H78" s="178"/>
      <c r="I78" s="124"/>
      <c r="J78" s="124"/>
    </row>
    <row r="79" spans="1:10" s="12" customFormat="1" ht="1.5" customHeight="1" hidden="1">
      <c r="A79" s="94"/>
      <c r="B79" s="284"/>
      <c r="C79" s="206"/>
      <c r="D79" s="207"/>
      <c r="E79" s="206"/>
      <c r="F79" s="262" t="e">
        <f t="shared" si="5"/>
        <v>#DIV/0!</v>
      </c>
      <c r="G79" s="261" t="e">
        <f t="shared" si="6"/>
        <v>#DIV/0!</v>
      </c>
      <c r="H79" s="178"/>
      <c r="I79" s="124"/>
      <c r="J79" s="124"/>
    </row>
    <row r="80" spans="1:14" s="29" customFormat="1" ht="12.75" customHeight="1" hidden="1">
      <c r="A80" s="94"/>
      <c r="B80" s="284"/>
      <c r="C80" s="206"/>
      <c r="D80" s="207"/>
      <c r="E80" s="206"/>
      <c r="F80" s="262" t="e">
        <f t="shared" si="5"/>
        <v>#DIV/0!</v>
      </c>
      <c r="G80" s="261" t="e">
        <f t="shared" si="6"/>
        <v>#DIV/0!</v>
      </c>
      <c r="H80" s="181"/>
      <c r="I80" s="126"/>
      <c r="J80" s="126"/>
      <c r="K80" s="12"/>
      <c r="L80" s="12"/>
      <c r="M80" s="12"/>
      <c r="N80" s="12"/>
    </row>
    <row r="81" spans="1:14" s="29" customFormat="1" ht="33" customHeight="1" hidden="1">
      <c r="A81" s="94"/>
      <c r="B81" s="284"/>
      <c r="C81" s="206"/>
      <c r="D81" s="207"/>
      <c r="E81" s="206"/>
      <c r="F81" s="262" t="e">
        <f t="shared" si="5"/>
        <v>#DIV/0!</v>
      </c>
      <c r="G81" s="261" t="e">
        <f t="shared" si="6"/>
        <v>#DIV/0!</v>
      </c>
      <c r="H81" s="181"/>
      <c r="I81" s="126"/>
      <c r="J81" s="126"/>
      <c r="K81" s="12"/>
      <c r="L81" s="12"/>
      <c r="M81" s="12"/>
      <c r="N81" s="12"/>
    </row>
    <row r="82" spans="1:14" s="29" customFormat="1" ht="33" customHeight="1">
      <c r="A82" s="93">
        <v>7110</v>
      </c>
      <c r="B82" s="270" t="s">
        <v>133</v>
      </c>
      <c r="C82" s="240">
        <v>90000</v>
      </c>
      <c r="D82" s="278">
        <v>90000</v>
      </c>
      <c r="E82" s="240">
        <v>90000</v>
      </c>
      <c r="F82" s="262">
        <f t="shared" si="5"/>
        <v>100</v>
      </c>
      <c r="G82" s="261">
        <f t="shared" si="6"/>
        <v>100</v>
      </c>
      <c r="H82" s="181"/>
      <c r="I82" s="126"/>
      <c r="J82" s="126"/>
      <c r="K82" s="12"/>
      <c r="L82" s="12"/>
      <c r="M82" s="12"/>
      <c r="N82" s="12"/>
    </row>
    <row r="83" spans="1:14" s="12" customFormat="1" ht="28.5" customHeight="1">
      <c r="A83" s="323"/>
      <c r="B83" s="299" t="s">
        <v>34</v>
      </c>
      <c r="C83" s="118">
        <f>C55+C56+C58+C61+C64+C65+C66+C71+C82</f>
        <v>11771333</v>
      </c>
      <c r="D83" s="118">
        <f>D55+D56+D58+D61+D64+D65+D66+D71+D82</f>
        <v>11771333</v>
      </c>
      <c r="E83" s="118">
        <f>E55+E56+E58+E61+E64+E65+E66+E71+E82</f>
        <v>10111716.18</v>
      </c>
      <c r="F83" s="258">
        <f aca="true" t="shared" si="8" ref="F83:F89">E83/C83*100</f>
        <v>85.90119895512258</v>
      </c>
      <c r="G83" s="259">
        <f aca="true" t="shared" si="9" ref="G83:G88">E83/D83*100</f>
        <v>85.90119895512258</v>
      </c>
      <c r="H83" s="177">
        <v>72497695.21000001</v>
      </c>
      <c r="I83" s="132">
        <f>E83-H83</f>
        <v>-62385979.03000001</v>
      </c>
      <c r="J83" s="133">
        <v>-0.3</v>
      </c>
      <c r="K83" s="29"/>
      <c r="L83" s="29"/>
      <c r="M83" s="29"/>
      <c r="N83" s="29"/>
    </row>
    <row r="84" spans="1:10" s="12" customFormat="1" ht="0.75" customHeight="1" hidden="1">
      <c r="A84" s="68"/>
      <c r="B84" s="297"/>
      <c r="C84" s="227"/>
      <c r="D84" s="227"/>
      <c r="E84" s="227"/>
      <c r="F84" s="258" t="e">
        <f t="shared" si="8"/>
        <v>#DIV/0!</v>
      </c>
      <c r="G84" s="261" t="e">
        <f t="shared" si="9"/>
        <v>#DIV/0!</v>
      </c>
      <c r="H84" s="182"/>
      <c r="I84" s="132">
        <f aca="true" t="shared" si="10" ref="I84:I89">E84-H84</f>
        <v>0</v>
      </c>
      <c r="J84" s="133"/>
    </row>
    <row r="85" spans="1:10" s="12" customFormat="1" ht="15" customHeight="1" hidden="1">
      <c r="A85" s="75"/>
      <c r="B85" s="300"/>
      <c r="C85" s="228"/>
      <c r="D85" s="228"/>
      <c r="E85" s="228">
        <v>0</v>
      </c>
      <c r="F85" s="258" t="e">
        <f t="shared" si="8"/>
        <v>#DIV/0!</v>
      </c>
      <c r="G85" s="261" t="e">
        <f t="shared" si="9"/>
        <v>#DIV/0!</v>
      </c>
      <c r="H85" s="182">
        <v>0</v>
      </c>
      <c r="I85" s="132">
        <f t="shared" si="10"/>
        <v>0</v>
      </c>
      <c r="J85" s="133"/>
    </row>
    <row r="86" spans="1:10" s="12" customFormat="1" ht="23.25" customHeight="1" hidden="1">
      <c r="A86" s="324"/>
      <c r="B86" s="301"/>
      <c r="C86" s="229"/>
      <c r="D86" s="229"/>
      <c r="E86" s="229"/>
      <c r="F86" s="258" t="e">
        <f t="shared" si="8"/>
        <v>#DIV/0!</v>
      </c>
      <c r="G86" s="261" t="e">
        <f t="shared" si="9"/>
        <v>#DIV/0!</v>
      </c>
      <c r="H86" s="182"/>
      <c r="I86" s="132">
        <f t="shared" si="10"/>
        <v>0</v>
      </c>
      <c r="J86" s="133"/>
    </row>
    <row r="87" spans="1:10" s="12" customFormat="1" ht="24.75" customHeight="1" hidden="1">
      <c r="A87" s="324"/>
      <c r="B87" s="301"/>
      <c r="C87" s="229"/>
      <c r="D87" s="229"/>
      <c r="E87" s="229"/>
      <c r="F87" s="258" t="e">
        <f t="shared" si="8"/>
        <v>#DIV/0!</v>
      </c>
      <c r="G87" s="261" t="e">
        <f t="shared" si="9"/>
        <v>#DIV/0!</v>
      </c>
      <c r="H87" s="182"/>
      <c r="I87" s="132">
        <f t="shared" si="10"/>
        <v>0</v>
      </c>
      <c r="J87" s="133"/>
    </row>
    <row r="88" spans="1:10" s="12" customFormat="1" ht="45.75" customHeight="1" hidden="1">
      <c r="A88" s="75" t="s">
        <v>58</v>
      </c>
      <c r="B88" s="300" t="s">
        <v>57</v>
      </c>
      <c r="C88" s="228"/>
      <c r="D88" s="228"/>
      <c r="E88" s="228"/>
      <c r="F88" s="258" t="e">
        <f t="shared" si="8"/>
        <v>#DIV/0!</v>
      </c>
      <c r="G88" s="261" t="e">
        <f t="shared" si="9"/>
        <v>#DIV/0!</v>
      </c>
      <c r="H88" s="182"/>
      <c r="I88" s="132">
        <f t="shared" si="10"/>
        <v>0</v>
      </c>
      <c r="J88" s="133"/>
    </row>
    <row r="89" spans="1:10" s="29" customFormat="1" ht="30" customHeight="1">
      <c r="A89" s="321"/>
      <c r="B89" s="299" t="s">
        <v>20</v>
      </c>
      <c r="C89" s="118">
        <f>D83+D84+D85+D86+D87+D88</f>
        <v>11771333</v>
      </c>
      <c r="D89" s="118">
        <f>E83+E84+E85+E86+E87+E88</f>
        <v>10111716.18</v>
      </c>
      <c r="E89" s="118">
        <f>E83+E84+E85+E86+E87+E88</f>
        <v>10111716.18</v>
      </c>
      <c r="F89" s="258">
        <f t="shared" si="8"/>
        <v>85.90119895512258</v>
      </c>
      <c r="G89" s="259">
        <f>E89/C89*100</f>
        <v>85.90119895512258</v>
      </c>
      <c r="H89" s="177">
        <v>72497695.21000001</v>
      </c>
      <c r="I89" s="132">
        <f t="shared" si="10"/>
        <v>-62385979.03000001</v>
      </c>
      <c r="J89" s="133">
        <v>-0.3</v>
      </c>
    </row>
    <row r="90" spans="1:10" s="29" customFormat="1" ht="30" customHeight="1">
      <c r="A90" s="325"/>
      <c r="B90" s="302" t="s">
        <v>21</v>
      </c>
      <c r="C90" s="97"/>
      <c r="D90" s="97"/>
      <c r="E90" s="97"/>
      <c r="F90" s="97"/>
      <c r="G90" s="189"/>
      <c r="H90" s="183"/>
      <c r="I90" s="126"/>
      <c r="J90" s="126"/>
    </row>
    <row r="91" spans="1:10" s="37" customFormat="1" ht="30.75" customHeight="1">
      <c r="A91" s="102" t="s">
        <v>93</v>
      </c>
      <c r="B91" s="303" t="s">
        <v>94</v>
      </c>
      <c r="C91" s="117"/>
      <c r="D91" s="117"/>
      <c r="E91" s="117"/>
      <c r="F91" s="97"/>
      <c r="G91" s="189"/>
      <c r="H91" s="184"/>
      <c r="I91" s="86"/>
      <c r="J91" s="86"/>
    </row>
    <row r="92" spans="1:10" s="50" customFormat="1" ht="30" customHeight="1">
      <c r="A92" s="326"/>
      <c r="B92" s="304" t="s">
        <v>22</v>
      </c>
      <c r="C92" s="118">
        <f>C91</f>
        <v>0</v>
      </c>
      <c r="D92" s="118">
        <f>D91</f>
        <v>0</v>
      </c>
      <c r="E92" s="118">
        <f>E91</f>
        <v>0</v>
      </c>
      <c r="F92" s="208"/>
      <c r="G92" s="190"/>
      <c r="H92" s="185"/>
      <c r="I92" s="127"/>
      <c r="J92" s="127"/>
    </row>
    <row r="93" spans="1:10" s="30" customFormat="1" ht="30" customHeight="1">
      <c r="A93" s="327"/>
      <c r="B93" s="277" t="s">
        <v>36</v>
      </c>
      <c r="C93" s="109"/>
      <c r="D93" s="109"/>
      <c r="E93" s="109"/>
      <c r="F93" s="69"/>
      <c r="G93" s="191"/>
      <c r="H93" s="186"/>
      <c r="I93" s="128"/>
      <c r="J93" s="128"/>
    </row>
    <row r="94" spans="1:10" s="12" customFormat="1" ht="30" customHeight="1">
      <c r="A94" s="78">
        <v>602000</v>
      </c>
      <c r="B94" s="305" t="s">
        <v>37</v>
      </c>
      <c r="C94" s="236">
        <f>C95-C96+C97+C98</f>
        <v>5190483</v>
      </c>
      <c r="D94" s="273">
        <f>D95-D96+D97+D98</f>
        <v>5190483</v>
      </c>
      <c r="E94" s="236">
        <f>E95-E96+E97+E98</f>
        <v>3917049.490000001</v>
      </c>
      <c r="F94" s="70"/>
      <c r="G94" s="192"/>
      <c r="H94" s="176"/>
      <c r="I94" s="124"/>
      <c r="J94" s="124"/>
    </row>
    <row r="95" spans="1:10" s="12" customFormat="1" ht="27" customHeight="1">
      <c r="A95" s="78">
        <v>602100</v>
      </c>
      <c r="B95" s="305" t="s">
        <v>40</v>
      </c>
      <c r="C95" s="234">
        <v>12309838.25</v>
      </c>
      <c r="D95" s="271">
        <v>12309838.25</v>
      </c>
      <c r="E95" s="235">
        <v>12437472.81</v>
      </c>
      <c r="F95" s="110"/>
      <c r="G95" s="191"/>
      <c r="H95" s="176"/>
      <c r="I95" s="124"/>
      <c r="J95" s="124"/>
    </row>
    <row r="96" spans="1:10" s="12" customFormat="1" ht="30.75" customHeight="1">
      <c r="A96" s="78">
        <v>602200</v>
      </c>
      <c r="B96" s="305" t="s">
        <v>11</v>
      </c>
      <c r="C96" s="235"/>
      <c r="D96" s="272"/>
      <c r="E96" s="235">
        <v>2166959.53</v>
      </c>
      <c r="F96" s="111"/>
      <c r="G96" s="191"/>
      <c r="H96" s="176"/>
      <c r="I96" s="124"/>
      <c r="J96" s="124"/>
    </row>
    <row r="97" spans="1:10" s="12" customFormat="1" ht="24.75" customHeight="1">
      <c r="A97" s="78">
        <v>602304</v>
      </c>
      <c r="B97" s="306" t="s">
        <v>46</v>
      </c>
      <c r="C97" s="234"/>
      <c r="D97" s="272"/>
      <c r="E97" s="235">
        <v>-2364008.41</v>
      </c>
      <c r="F97" s="70"/>
      <c r="G97" s="191"/>
      <c r="H97" s="176"/>
      <c r="I97" s="124"/>
      <c r="J97" s="124"/>
    </row>
    <row r="98" spans="1:10" s="12" customFormat="1" ht="38.25" customHeight="1">
      <c r="A98" s="78">
        <v>602400</v>
      </c>
      <c r="B98" s="307" t="s">
        <v>15</v>
      </c>
      <c r="C98" s="234">
        <v>-7119355.25</v>
      </c>
      <c r="D98" s="271">
        <v>-7119355.25</v>
      </c>
      <c r="E98" s="212">
        <v>-3989455.38</v>
      </c>
      <c r="F98" s="110"/>
      <c r="G98" s="191"/>
      <c r="H98" s="176"/>
      <c r="I98" s="124"/>
      <c r="J98" s="124"/>
    </row>
    <row r="99" spans="1:10" s="12" customFormat="1" ht="30" customHeight="1" thickBot="1">
      <c r="A99" s="328">
        <v>603000</v>
      </c>
      <c r="B99" s="308" t="s">
        <v>30</v>
      </c>
      <c r="C99" s="237"/>
      <c r="D99" s="238"/>
      <c r="E99" s="112"/>
      <c r="F99" s="335"/>
      <c r="G99" s="193"/>
      <c r="H99" s="176"/>
      <c r="I99" s="124"/>
      <c r="J99" s="124"/>
    </row>
    <row r="100" spans="1:10" s="12" customFormat="1" ht="30" customHeight="1" thickBot="1">
      <c r="A100" s="329"/>
      <c r="B100" s="309" t="s">
        <v>38</v>
      </c>
      <c r="C100" s="244">
        <f>C94+C99</f>
        <v>5190483</v>
      </c>
      <c r="D100" s="244">
        <f>D94+D99</f>
        <v>5190483</v>
      </c>
      <c r="E100" s="334">
        <f>E94+E99</f>
        <v>3917049.490000001</v>
      </c>
      <c r="F100" s="336"/>
      <c r="G100" s="193"/>
      <c r="H100" s="176"/>
      <c r="I100" s="124"/>
      <c r="J100" s="124"/>
    </row>
    <row r="101" spans="1:7" s="7" customFormat="1" ht="15.75" customHeight="1">
      <c r="A101" s="17"/>
      <c r="B101" s="37"/>
      <c r="F101" s="53"/>
      <c r="G101" s="54"/>
    </row>
    <row r="102" spans="1:7" s="7" customFormat="1" ht="15.75" customHeight="1">
      <c r="A102" s="105"/>
      <c r="B102" s="47" t="s">
        <v>42</v>
      </c>
      <c r="C102" s="40">
        <f>+D53-C89-D92+D100</f>
        <v>0</v>
      </c>
      <c r="D102" s="40">
        <f>+E53-D89-E92+E100</f>
        <v>0</v>
      </c>
      <c r="E102" s="40">
        <f>+E53-E89-E92+E100</f>
        <v>0</v>
      </c>
      <c r="F102" s="53"/>
      <c r="G102" s="54"/>
    </row>
    <row r="103" spans="1:7" s="7" customFormat="1" ht="15.75" customHeight="1">
      <c r="A103" s="18"/>
      <c r="B103" s="37"/>
      <c r="F103" s="53"/>
      <c r="G103" s="54"/>
    </row>
    <row r="104" spans="1:7" s="7" customFormat="1" ht="15.75" customHeight="1">
      <c r="A104" s="18"/>
      <c r="B104" s="39" t="s">
        <v>50</v>
      </c>
      <c r="C104" s="15"/>
      <c r="D104" s="15"/>
      <c r="E104" s="55"/>
      <c r="F104" s="53"/>
      <c r="G104" s="54"/>
    </row>
    <row r="105" spans="1:7" s="16" customFormat="1" ht="18.75" customHeight="1">
      <c r="A105" s="18"/>
      <c r="B105" s="39"/>
      <c r="C105" s="15"/>
      <c r="D105" s="15"/>
      <c r="E105" s="55"/>
      <c r="F105" s="55"/>
      <c r="G105" s="56"/>
    </row>
    <row r="106" spans="1:7" s="13" customFormat="1" ht="15.75" customHeight="1">
      <c r="A106" s="20"/>
      <c r="B106" s="37"/>
      <c r="C106" s="4"/>
      <c r="D106" s="4"/>
      <c r="E106" s="4"/>
      <c r="F106" s="57"/>
      <c r="G106" s="58"/>
    </row>
    <row r="107" spans="1:7" s="13" customFormat="1" ht="15.75" customHeight="1">
      <c r="A107" s="20"/>
      <c r="B107" s="37"/>
      <c r="C107" s="4"/>
      <c r="D107" s="4"/>
      <c r="E107" s="4"/>
      <c r="F107" s="57"/>
      <c r="G107" s="58"/>
    </row>
    <row r="108" spans="1:7" s="13" customFormat="1" ht="15.75" customHeight="1">
      <c r="A108" s="20"/>
      <c r="B108" s="37"/>
      <c r="C108" s="4"/>
      <c r="D108" s="4"/>
      <c r="E108" s="4"/>
      <c r="F108" s="59"/>
      <c r="G108" s="58"/>
    </row>
    <row r="109" spans="1:7" s="13" customFormat="1" ht="15.75" customHeight="1">
      <c r="A109" s="20"/>
      <c r="B109" s="37"/>
      <c r="C109" s="4"/>
      <c r="D109" s="4"/>
      <c r="E109" s="4"/>
      <c r="F109" s="57"/>
      <c r="G109" s="58"/>
    </row>
    <row r="110" spans="1:7" s="13" customFormat="1" ht="15.75" customHeight="1">
      <c r="A110" s="20"/>
      <c r="B110" s="37"/>
      <c r="C110" s="4"/>
      <c r="D110" s="4"/>
      <c r="E110" s="4"/>
      <c r="F110" s="57"/>
      <c r="G110" s="58"/>
    </row>
    <row r="111" spans="1:7" s="13" customFormat="1" ht="15.75" customHeight="1">
      <c r="A111" s="20"/>
      <c r="B111" s="37"/>
      <c r="C111" s="4"/>
      <c r="D111" s="4"/>
      <c r="E111" s="4"/>
      <c r="F111" s="57"/>
      <c r="G111" s="58"/>
    </row>
    <row r="112" spans="1:7" s="13" customFormat="1" ht="15.75" customHeight="1">
      <c r="A112" s="20"/>
      <c r="B112" s="37"/>
      <c r="C112" s="4"/>
      <c r="D112" s="4"/>
      <c r="E112" s="4"/>
      <c r="F112" s="57"/>
      <c r="G112" s="58"/>
    </row>
    <row r="113" spans="1:7" s="13" customFormat="1" ht="15.75" customHeight="1">
      <c r="A113" s="20"/>
      <c r="B113" s="37"/>
      <c r="C113" s="4"/>
      <c r="D113" s="4"/>
      <c r="E113" s="4"/>
      <c r="F113" s="57"/>
      <c r="G113" s="58"/>
    </row>
    <row r="114" spans="1:7" s="14" customFormat="1" ht="27">
      <c r="A114" s="21"/>
      <c r="B114" s="38"/>
      <c r="C114" s="3"/>
      <c r="D114" s="3"/>
      <c r="E114" s="45"/>
      <c r="F114" s="60"/>
      <c r="G114" s="61"/>
    </row>
    <row r="115" spans="1:7" s="14" customFormat="1" ht="27">
      <c r="A115" s="21"/>
      <c r="B115" s="38"/>
      <c r="C115" s="3"/>
      <c r="D115" s="3"/>
      <c r="E115" s="45"/>
      <c r="F115" s="60"/>
      <c r="G115" s="61"/>
    </row>
    <row r="116" spans="1:7" s="14" customFormat="1" ht="27">
      <c r="A116" s="21"/>
      <c r="B116" s="38"/>
      <c r="C116" s="3"/>
      <c r="D116" s="3"/>
      <c r="E116" s="45"/>
      <c r="F116" s="60"/>
      <c r="G116" s="61"/>
    </row>
    <row r="117" spans="1:7" s="14" customFormat="1" ht="27">
      <c r="A117" s="21"/>
      <c r="B117" s="38"/>
      <c r="C117" s="3"/>
      <c r="D117" s="3"/>
      <c r="E117" s="45"/>
      <c r="F117" s="60"/>
      <c r="G117" s="61"/>
    </row>
    <row r="118" spans="1:7" s="14" customFormat="1" ht="27">
      <c r="A118" s="21"/>
      <c r="B118" s="38"/>
      <c r="C118" s="3"/>
      <c r="D118" s="3"/>
      <c r="E118" s="45"/>
      <c r="F118" s="60"/>
      <c r="G118" s="61"/>
    </row>
    <row r="119" spans="1:7" s="14" customFormat="1" ht="27">
      <c r="A119" s="21"/>
      <c r="B119" s="38"/>
      <c r="C119" s="3"/>
      <c r="D119" s="3"/>
      <c r="E119" s="45"/>
      <c r="F119" s="60"/>
      <c r="G119" s="61"/>
    </row>
    <row r="120" spans="1:7" s="14" customFormat="1" ht="27">
      <c r="A120" s="21"/>
      <c r="B120" s="38"/>
      <c r="C120" s="3"/>
      <c r="D120" s="3"/>
      <c r="E120" s="45"/>
      <c r="F120" s="60"/>
      <c r="G120" s="61"/>
    </row>
    <row r="121" spans="1:7" s="14" customFormat="1" ht="27">
      <c r="A121" s="21"/>
      <c r="B121" s="38"/>
      <c r="C121" s="3"/>
      <c r="D121" s="3"/>
      <c r="E121" s="45"/>
      <c r="F121" s="60"/>
      <c r="G121" s="61"/>
    </row>
    <row r="122" spans="1:7" s="14" customFormat="1" ht="27">
      <c r="A122" s="21"/>
      <c r="B122" s="38"/>
      <c r="C122" s="3"/>
      <c r="D122" s="3"/>
      <c r="E122" s="45"/>
      <c r="F122" s="60"/>
      <c r="G122" s="61"/>
    </row>
    <row r="123" spans="1:7" s="14" customFormat="1" ht="27">
      <c r="A123" s="21"/>
      <c r="B123" s="38"/>
      <c r="C123" s="3"/>
      <c r="D123" s="3"/>
      <c r="E123" s="45"/>
      <c r="F123" s="60"/>
      <c r="G123" s="61"/>
    </row>
    <row r="124" spans="1:7" s="14" customFormat="1" ht="27">
      <c r="A124" s="21"/>
      <c r="B124" s="38"/>
      <c r="C124" s="3"/>
      <c r="D124" s="3"/>
      <c r="E124" s="45"/>
      <c r="F124" s="60"/>
      <c r="G124" s="61"/>
    </row>
    <row r="125" spans="1:7" s="14" customFormat="1" ht="27">
      <c r="A125" s="21"/>
      <c r="B125" s="38"/>
      <c r="C125" s="3"/>
      <c r="D125" s="3"/>
      <c r="E125" s="45"/>
      <c r="F125" s="60"/>
      <c r="G125" s="61"/>
    </row>
    <row r="126" spans="1:7" s="14" customFormat="1" ht="27">
      <c r="A126" s="21"/>
      <c r="B126" s="38"/>
      <c r="C126" s="3"/>
      <c r="D126" s="3"/>
      <c r="E126" s="45"/>
      <c r="F126" s="60"/>
      <c r="G126" s="61"/>
    </row>
    <row r="127" spans="1:7" s="14" customFormat="1" ht="27">
      <c r="A127" s="21"/>
      <c r="B127" s="38"/>
      <c r="C127" s="3"/>
      <c r="D127" s="3"/>
      <c r="E127" s="45"/>
      <c r="F127" s="60"/>
      <c r="G127" s="61"/>
    </row>
    <row r="128" spans="1:7" s="14" customFormat="1" ht="27">
      <c r="A128" s="21"/>
      <c r="B128" s="38"/>
      <c r="C128" s="3"/>
      <c r="D128" s="3"/>
      <c r="E128" s="45"/>
      <c r="F128" s="60"/>
      <c r="G128" s="61"/>
    </row>
    <row r="129" spans="1:7" s="14" customFormat="1" ht="27">
      <c r="A129" s="21"/>
      <c r="B129" s="38"/>
      <c r="C129" s="3"/>
      <c r="D129" s="3"/>
      <c r="E129" s="45"/>
      <c r="F129" s="60"/>
      <c r="G129" s="61"/>
    </row>
    <row r="130" spans="1:7" s="14" customFormat="1" ht="27">
      <c r="A130" s="21"/>
      <c r="B130" s="38"/>
      <c r="C130" s="3"/>
      <c r="D130" s="3"/>
      <c r="E130" s="45"/>
      <c r="F130" s="60"/>
      <c r="G130" s="61"/>
    </row>
    <row r="131" spans="1:7" s="14" customFormat="1" ht="27">
      <c r="A131" s="21"/>
      <c r="B131" s="38"/>
      <c r="C131" s="3"/>
      <c r="D131" s="3"/>
      <c r="E131" s="45"/>
      <c r="F131" s="60"/>
      <c r="G131" s="61"/>
    </row>
    <row r="132" spans="1:7" s="14" customFormat="1" ht="27">
      <c r="A132" s="21"/>
      <c r="B132" s="38"/>
      <c r="C132" s="3"/>
      <c r="D132" s="3"/>
      <c r="E132" s="45"/>
      <c r="F132" s="60"/>
      <c r="G132" s="61"/>
    </row>
    <row r="133" spans="1:7" s="14" customFormat="1" ht="27">
      <c r="A133" s="21"/>
      <c r="B133" s="38"/>
      <c r="C133" s="3"/>
      <c r="D133" s="3"/>
      <c r="E133" s="45"/>
      <c r="F133" s="60"/>
      <c r="G133" s="61"/>
    </row>
    <row r="134" spans="1:7" s="14" customFormat="1" ht="27">
      <c r="A134" s="21"/>
      <c r="B134" s="38"/>
      <c r="C134" s="3"/>
      <c r="D134" s="3"/>
      <c r="E134" s="45"/>
      <c r="F134" s="60"/>
      <c r="G134" s="61"/>
    </row>
    <row r="135" spans="1:7" s="14" customFormat="1" ht="27">
      <c r="A135" s="21"/>
      <c r="B135" s="38"/>
      <c r="C135" s="3"/>
      <c r="D135" s="3"/>
      <c r="E135" s="45"/>
      <c r="F135" s="60"/>
      <c r="G135" s="61"/>
    </row>
    <row r="136" spans="1:7" s="14" customFormat="1" ht="27">
      <c r="A136" s="21"/>
      <c r="B136" s="38"/>
      <c r="C136" s="3"/>
      <c r="D136" s="3"/>
      <c r="E136" s="45"/>
      <c r="F136" s="60"/>
      <c r="G136" s="61"/>
    </row>
    <row r="137" spans="1:7" s="14" customFormat="1" ht="27">
      <c r="A137" s="21"/>
      <c r="B137" s="38"/>
      <c r="C137" s="3"/>
      <c r="D137" s="3"/>
      <c r="E137" s="45"/>
      <c r="F137" s="60"/>
      <c r="G137" s="61"/>
    </row>
    <row r="138" spans="1:7" s="14" customFormat="1" ht="27">
      <c r="A138" s="21"/>
      <c r="B138" s="38"/>
      <c r="C138" s="3"/>
      <c r="D138" s="3"/>
      <c r="E138" s="45"/>
      <c r="F138" s="60"/>
      <c r="G138" s="61"/>
    </row>
    <row r="139" spans="1:7" s="14" customFormat="1" ht="27">
      <c r="A139" s="21"/>
      <c r="B139" s="38"/>
      <c r="C139" s="3"/>
      <c r="D139" s="3"/>
      <c r="E139" s="45"/>
      <c r="F139" s="60"/>
      <c r="G139" s="61"/>
    </row>
    <row r="140" spans="1:7" s="14" customFormat="1" ht="27">
      <c r="A140" s="21"/>
      <c r="B140" s="38"/>
      <c r="C140" s="3"/>
      <c r="D140" s="3"/>
      <c r="E140" s="45"/>
      <c r="F140" s="60"/>
      <c r="G140" s="61"/>
    </row>
    <row r="141" spans="1:7" s="14" customFormat="1" ht="27">
      <c r="A141" s="21"/>
      <c r="B141" s="38"/>
      <c r="C141" s="3"/>
      <c r="D141" s="3"/>
      <c r="E141" s="45"/>
      <c r="F141" s="60"/>
      <c r="G141" s="61"/>
    </row>
    <row r="142" spans="1:7" s="14" customFormat="1" ht="27">
      <c r="A142" s="21"/>
      <c r="B142" s="38"/>
      <c r="C142" s="3"/>
      <c r="D142" s="3"/>
      <c r="E142" s="45"/>
      <c r="F142" s="60"/>
      <c r="G142" s="61"/>
    </row>
    <row r="143" spans="1:7" s="14" customFormat="1" ht="27">
      <c r="A143" s="21"/>
      <c r="B143" s="38"/>
      <c r="C143" s="3"/>
      <c r="D143" s="3"/>
      <c r="E143" s="45"/>
      <c r="F143" s="60"/>
      <c r="G143" s="61"/>
    </row>
    <row r="144" spans="1:7" s="14" customFormat="1" ht="27">
      <c r="A144" s="21"/>
      <c r="B144" s="38"/>
      <c r="C144" s="3"/>
      <c r="D144" s="3"/>
      <c r="E144" s="45"/>
      <c r="F144" s="60"/>
      <c r="G144" s="61"/>
    </row>
    <row r="145" spans="1:7" s="14" customFormat="1" ht="27">
      <c r="A145" s="21"/>
      <c r="B145" s="38"/>
      <c r="C145" s="3"/>
      <c r="D145" s="3"/>
      <c r="E145" s="45"/>
      <c r="F145" s="60"/>
      <c r="G145" s="61"/>
    </row>
    <row r="146" spans="1:7" s="14" customFormat="1" ht="27">
      <c r="A146" s="21"/>
      <c r="B146" s="38"/>
      <c r="C146" s="3"/>
      <c r="D146" s="3"/>
      <c r="E146" s="45"/>
      <c r="F146" s="60"/>
      <c r="G146" s="61"/>
    </row>
    <row r="147" spans="1:7" s="14" customFormat="1" ht="27">
      <c r="A147" s="21"/>
      <c r="B147" s="38"/>
      <c r="C147" s="3"/>
      <c r="D147" s="3"/>
      <c r="E147" s="45"/>
      <c r="F147" s="60"/>
      <c r="G147" s="61"/>
    </row>
    <row r="148" spans="1:7" s="14" customFormat="1" ht="27">
      <c r="A148" s="21"/>
      <c r="B148" s="38"/>
      <c r="C148" s="3"/>
      <c r="D148" s="3"/>
      <c r="E148" s="45"/>
      <c r="F148" s="60"/>
      <c r="G148" s="61"/>
    </row>
    <row r="149" spans="1:7" s="14" customFormat="1" ht="27">
      <c r="A149" s="21"/>
      <c r="B149" s="38"/>
      <c r="C149" s="3"/>
      <c r="D149" s="3"/>
      <c r="E149" s="45"/>
      <c r="F149" s="60"/>
      <c r="G149" s="61"/>
    </row>
    <row r="150" spans="1:7" s="14" customFormat="1" ht="27">
      <c r="A150" s="21"/>
      <c r="B150" s="38"/>
      <c r="C150" s="3"/>
      <c r="D150" s="3"/>
      <c r="E150" s="45"/>
      <c r="F150" s="60"/>
      <c r="G150" s="61"/>
    </row>
    <row r="151" spans="1:7" s="14" customFormat="1" ht="27">
      <c r="A151" s="21"/>
      <c r="B151" s="38"/>
      <c r="C151" s="3"/>
      <c r="D151" s="3"/>
      <c r="E151" s="45"/>
      <c r="F151" s="60"/>
      <c r="G151" s="61"/>
    </row>
    <row r="152" spans="1:7" s="14" customFormat="1" ht="27">
      <c r="A152" s="21"/>
      <c r="B152" s="38"/>
      <c r="C152" s="3"/>
      <c r="D152" s="3"/>
      <c r="E152" s="45"/>
      <c r="F152" s="60"/>
      <c r="G152" s="61"/>
    </row>
    <row r="153" spans="1:7" s="14" customFormat="1" ht="27">
      <c r="A153" s="21"/>
      <c r="B153" s="38"/>
      <c r="C153" s="3"/>
      <c r="D153" s="3"/>
      <c r="E153" s="45"/>
      <c r="F153" s="60"/>
      <c r="G153" s="61"/>
    </row>
    <row r="154" spans="1:7" s="14" customFormat="1" ht="27">
      <c r="A154" s="21"/>
      <c r="B154" s="38"/>
      <c r="C154" s="3"/>
      <c r="D154" s="3"/>
      <c r="E154" s="45"/>
      <c r="F154" s="60"/>
      <c r="G154" s="61"/>
    </row>
    <row r="155" spans="1:7" s="14" customFormat="1" ht="27">
      <c r="A155" s="21"/>
      <c r="B155" s="38"/>
      <c r="C155" s="3"/>
      <c r="D155" s="3"/>
      <c r="E155" s="45"/>
      <c r="F155" s="60"/>
      <c r="G155" s="61"/>
    </row>
    <row r="156" spans="1:7" s="14" customFormat="1" ht="27">
      <c r="A156" s="21"/>
      <c r="B156" s="38"/>
      <c r="C156" s="3"/>
      <c r="D156" s="3"/>
      <c r="E156" s="45"/>
      <c r="F156" s="60"/>
      <c r="G156" s="61"/>
    </row>
    <row r="157" spans="1:7" s="14" customFormat="1" ht="27">
      <c r="A157" s="2"/>
      <c r="B157" s="38"/>
      <c r="C157" s="3"/>
      <c r="D157" s="3"/>
      <c r="E157" s="45"/>
      <c r="F157" s="60"/>
      <c r="G157" s="61"/>
    </row>
    <row r="158" spans="1:7" s="14" customFormat="1" ht="27">
      <c r="A158" s="2"/>
      <c r="B158" s="38"/>
      <c r="C158" s="3"/>
      <c r="D158" s="3"/>
      <c r="E158" s="45"/>
      <c r="F158" s="60"/>
      <c r="G158" s="61"/>
    </row>
    <row r="159" spans="1:7" s="14" customFormat="1" ht="27">
      <c r="A159" s="2"/>
      <c r="B159" s="38"/>
      <c r="C159" s="3"/>
      <c r="D159" s="3"/>
      <c r="E159" s="45"/>
      <c r="F159" s="60"/>
      <c r="G159" s="61"/>
    </row>
    <row r="160" spans="1:7" s="14" customFormat="1" ht="27">
      <c r="A160" s="2"/>
      <c r="B160" s="38"/>
      <c r="C160" s="3"/>
      <c r="D160" s="3"/>
      <c r="E160" s="45"/>
      <c r="F160" s="60"/>
      <c r="G160" s="61"/>
    </row>
    <row r="161" spans="1:7" s="14" customFormat="1" ht="27">
      <c r="A161" s="2"/>
      <c r="B161" s="38"/>
      <c r="C161" s="3"/>
      <c r="D161" s="3"/>
      <c r="E161" s="45"/>
      <c r="F161" s="60"/>
      <c r="G161" s="61"/>
    </row>
    <row r="162" spans="1:7" s="14" customFormat="1" ht="27">
      <c r="A162" s="2"/>
      <c r="B162" s="38"/>
      <c r="C162" s="3"/>
      <c r="D162" s="3"/>
      <c r="E162" s="45"/>
      <c r="F162" s="60"/>
      <c r="G162" s="61"/>
    </row>
    <row r="163" spans="1:7" s="14" customFormat="1" ht="27">
      <c r="A163" s="2"/>
      <c r="B163" s="38"/>
      <c r="C163" s="3"/>
      <c r="D163" s="3"/>
      <c r="E163" s="45"/>
      <c r="F163" s="60"/>
      <c r="G163" s="61"/>
    </row>
    <row r="164" spans="1:7" s="14" customFormat="1" ht="27">
      <c r="A164" s="2"/>
      <c r="B164" s="38"/>
      <c r="C164" s="3"/>
      <c r="D164" s="3"/>
      <c r="E164" s="45"/>
      <c r="F164" s="60"/>
      <c r="G164" s="61"/>
    </row>
    <row r="165" spans="1:7" s="14" customFormat="1" ht="27">
      <c r="A165" s="2"/>
      <c r="B165" s="38"/>
      <c r="C165" s="3"/>
      <c r="D165" s="3"/>
      <c r="E165" s="45"/>
      <c r="F165" s="60"/>
      <c r="G165" s="61"/>
    </row>
    <row r="166" spans="1:7" s="14" customFormat="1" ht="27">
      <c r="A166" s="2"/>
      <c r="B166" s="38"/>
      <c r="C166" s="3"/>
      <c r="D166" s="3"/>
      <c r="E166" s="45"/>
      <c r="F166" s="60"/>
      <c r="G166" s="61"/>
    </row>
    <row r="167" spans="1:7" s="14" customFormat="1" ht="27">
      <c r="A167" s="2"/>
      <c r="B167" s="38"/>
      <c r="C167" s="3"/>
      <c r="D167" s="3"/>
      <c r="E167" s="45"/>
      <c r="F167" s="60"/>
      <c r="G167" s="61"/>
    </row>
    <row r="168" spans="1:7" s="14" customFormat="1" ht="27">
      <c r="A168" s="2"/>
      <c r="B168" s="38"/>
      <c r="C168" s="3"/>
      <c r="D168" s="3"/>
      <c r="E168" s="45"/>
      <c r="F168" s="60"/>
      <c r="G168" s="61"/>
    </row>
    <row r="169" spans="1:7" s="14" customFormat="1" ht="27">
      <c r="A169" s="2"/>
      <c r="B169" s="38"/>
      <c r="C169" s="3"/>
      <c r="D169" s="3"/>
      <c r="E169" s="45"/>
      <c r="F169" s="60"/>
      <c r="G169" s="61"/>
    </row>
    <row r="170" spans="1:7" s="14" customFormat="1" ht="27">
      <c r="A170" s="2"/>
      <c r="B170" s="38"/>
      <c r="C170" s="3"/>
      <c r="D170" s="3"/>
      <c r="E170" s="45"/>
      <c r="F170" s="60"/>
      <c r="G170" s="61"/>
    </row>
    <row r="171" spans="1:7" s="14" customFormat="1" ht="27">
      <c r="A171" s="2"/>
      <c r="B171" s="38"/>
      <c r="C171" s="3"/>
      <c r="D171" s="3"/>
      <c r="E171" s="45"/>
      <c r="F171" s="60"/>
      <c r="G171" s="61"/>
    </row>
    <row r="172" spans="1:7" s="14" customFormat="1" ht="27">
      <c r="A172" s="2"/>
      <c r="B172" s="38"/>
      <c r="C172" s="3"/>
      <c r="D172" s="3"/>
      <c r="E172" s="45"/>
      <c r="F172" s="60"/>
      <c r="G172" s="61"/>
    </row>
    <row r="173" spans="1:7" s="14" customFormat="1" ht="27">
      <c r="A173" s="2"/>
      <c r="B173" s="38"/>
      <c r="C173" s="3"/>
      <c r="D173" s="3"/>
      <c r="E173" s="45"/>
      <c r="F173" s="60"/>
      <c r="G173" s="61"/>
    </row>
    <row r="174" spans="1:7" s="14" customFormat="1" ht="27">
      <c r="A174" s="2"/>
      <c r="B174" s="38"/>
      <c r="C174" s="3"/>
      <c r="D174" s="3"/>
      <c r="E174" s="45"/>
      <c r="F174" s="60"/>
      <c r="G174" s="61"/>
    </row>
    <row r="175" spans="1:7" s="14" customFormat="1" ht="27">
      <c r="A175" s="2"/>
      <c r="B175" s="38"/>
      <c r="C175" s="3"/>
      <c r="D175" s="3"/>
      <c r="E175" s="45"/>
      <c r="F175" s="60"/>
      <c r="G175" s="61"/>
    </row>
    <row r="176" spans="1:7" s="14" customFormat="1" ht="27">
      <c r="A176" s="2"/>
      <c r="B176" s="38"/>
      <c r="C176" s="3"/>
      <c r="D176" s="3"/>
      <c r="E176" s="45"/>
      <c r="F176" s="60"/>
      <c r="G176" s="61"/>
    </row>
    <row r="177" spans="1:7" s="14" customFormat="1" ht="27">
      <c r="A177" s="2"/>
      <c r="B177" s="38"/>
      <c r="C177" s="3"/>
      <c r="D177" s="3"/>
      <c r="E177" s="45"/>
      <c r="F177" s="60"/>
      <c r="G177" s="61"/>
    </row>
    <row r="178" spans="1:7" s="14" customFormat="1" ht="27">
      <c r="A178" s="2"/>
      <c r="B178" s="38"/>
      <c r="C178" s="3"/>
      <c r="D178" s="3"/>
      <c r="E178" s="45"/>
      <c r="F178" s="60"/>
      <c r="G178" s="61"/>
    </row>
    <row r="179" spans="1:7" s="14" customFormat="1" ht="27">
      <c r="A179" s="2"/>
      <c r="B179" s="38"/>
      <c r="C179" s="3"/>
      <c r="D179" s="3"/>
      <c r="E179" s="45"/>
      <c r="F179" s="60"/>
      <c r="G179" s="61"/>
    </row>
    <row r="180" spans="1:7" s="14" customFormat="1" ht="27">
      <c r="A180" s="2"/>
      <c r="B180" s="38"/>
      <c r="C180" s="3"/>
      <c r="D180" s="3"/>
      <c r="E180" s="45"/>
      <c r="F180" s="60"/>
      <c r="G180" s="61"/>
    </row>
    <row r="181" spans="1:7" s="14" customFormat="1" ht="27">
      <c r="A181" s="2"/>
      <c r="B181" s="38"/>
      <c r="C181" s="3"/>
      <c r="D181" s="3"/>
      <c r="E181" s="45"/>
      <c r="F181" s="60"/>
      <c r="G181" s="61"/>
    </row>
    <row r="182" spans="1:7" s="14" customFormat="1" ht="27">
      <c r="A182" s="2"/>
      <c r="B182" s="38"/>
      <c r="C182" s="3"/>
      <c r="D182" s="3"/>
      <c r="E182" s="45"/>
      <c r="F182" s="60"/>
      <c r="G182" s="61"/>
    </row>
    <row r="183" spans="1:7" s="14" customFormat="1" ht="27">
      <c r="A183" s="2"/>
      <c r="B183" s="38"/>
      <c r="C183" s="3"/>
      <c r="D183" s="3"/>
      <c r="E183" s="45"/>
      <c r="F183" s="60"/>
      <c r="G183" s="61"/>
    </row>
    <row r="184" spans="1:7" s="14" customFormat="1" ht="27">
      <c r="A184" s="2"/>
      <c r="B184" s="38"/>
      <c r="C184" s="3"/>
      <c r="D184" s="3"/>
      <c r="E184" s="45"/>
      <c r="F184" s="60"/>
      <c r="G184" s="61"/>
    </row>
    <row r="185" spans="1:7" s="14" customFormat="1" ht="27">
      <c r="A185" s="2"/>
      <c r="B185" s="38"/>
      <c r="C185" s="3"/>
      <c r="D185" s="3"/>
      <c r="E185" s="45"/>
      <c r="F185" s="60"/>
      <c r="G185" s="61"/>
    </row>
    <row r="186" spans="1:7" s="14" customFormat="1" ht="27">
      <c r="A186" s="2"/>
      <c r="B186" s="38"/>
      <c r="C186" s="3"/>
      <c r="D186" s="3"/>
      <c r="E186" s="45"/>
      <c r="F186" s="60"/>
      <c r="G186" s="61"/>
    </row>
    <row r="187" spans="1:7" s="14" customFormat="1" ht="27">
      <c r="A187" s="2"/>
      <c r="B187" s="38"/>
      <c r="C187" s="3"/>
      <c r="D187" s="3"/>
      <c r="E187" s="45"/>
      <c r="F187" s="60"/>
      <c r="G187" s="61"/>
    </row>
    <row r="188" spans="1:7" s="14" customFormat="1" ht="27">
      <c r="A188" s="2"/>
      <c r="B188" s="38"/>
      <c r="C188" s="3"/>
      <c r="D188" s="3"/>
      <c r="E188" s="45"/>
      <c r="F188" s="60"/>
      <c r="G188" s="61"/>
    </row>
    <row r="189" spans="1:7" s="14" customFormat="1" ht="27">
      <c r="A189" s="2"/>
      <c r="B189" s="38"/>
      <c r="C189" s="3"/>
      <c r="D189" s="3"/>
      <c r="E189" s="45"/>
      <c r="F189" s="60"/>
      <c r="G189" s="61"/>
    </row>
    <row r="190" spans="1:7" s="14" customFormat="1" ht="27">
      <c r="A190" s="2"/>
      <c r="B190" s="38"/>
      <c r="C190" s="3"/>
      <c r="D190" s="3"/>
      <c r="E190" s="45"/>
      <c r="F190" s="60"/>
      <c r="G190" s="61"/>
    </row>
    <row r="191" spans="1:7" s="14" customFormat="1" ht="27">
      <c r="A191" s="2"/>
      <c r="B191" s="38"/>
      <c r="C191" s="3"/>
      <c r="D191" s="3"/>
      <c r="E191" s="45"/>
      <c r="F191" s="60"/>
      <c r="G191" s="61"/>
    </row>
    <row r="192" spans="1:7" s="14" customFormat="1" ht="27">
      <c r="A192" s="2"/>
      <c r="B192" s="38"/>
      <c r="C192" s="3"/>
      <c r="D192" s="3"/>
      <c r="E192" s="45"/>
      <c r="F192" s="60"/>
      <c r="G192" s="61"/>
    </row>
    <row r="193" spans="1:7" s="14" customFormat="1" ht="27">
      <c r="A193" s="2"/>
      <c r="B193" s="38"/>
      <c r="C193" s="3"/>
      <c r="D193" s="3"/>
      <c r="E193" s="45"/>
      <c r="F193" s="60"/>
      <c r="G193" s="61"/>
    </row>
    <row r="194" spans="1:7" s="14" customFormat="1" ht="27">
      <c r="A194" s="2"/>
      <c r="B194" s="38"/>
      <c r="C194" s="3"/>
      <c r="D194" s="3"/>
      <c r="E194" s="45"/>
      <c r="F194" s="60"/>
      <c r="G194" s="61"/>
    </row>
    <row r="195" spans="1:7" s="14" customFormat="1" ht="27">
      <c r="A195" s="2"/>
      <c r="B195" s="38"/>
      <c r="C195" s="3"/>
      <c r="D195" s="3"/>
      <c r="E195" s="45"/>
      <c r="F195" s="60"/>
      <c r="G195" s="61"/>
    </row>
    <row r="196" spans="1:7" s="14" customFormat="1" ht="27">
      <c r="A196" s="2"/>
      <c r="B196" s="38"/>
      <c r="C196" s="3"/>
      <c r="D196" s="3"/>
      <c r="E196" s="45"/>
      <c r="F196" s="60"/>
      <c r="G196" s="61"/>
    </row>
    <row r="197" spans="1:7" s="14" customFormat="1" ht="27">
      <c r="A197" s="2"/>
      <c r="B197" s="38"/>
      <c r="C197" s="3"/>
      <c r="D197" s="3"/>
      <c r="E197" s="45"/>
      <c r="F197" s="60"/>
      <c r="G197" s="61"/>
    </row>
    <row r="198" spans="1:7" s="14" customFormat="1" ht="27">
      <c r="A198" s="2"/>
      <c r="B198" s="38"/>
      <c r="C198" s="3"/>
      <c r="D198" s="3"/>
      <c r="E198" s="45"/>
      <c r="F198" s="60"/>
      <c r="G198" s="61"/>
    </row>
    <row r="199" spans="1:7" s="14" customFormat="1" ht="27">
      <c r="A199" s="2"/>
      <c r="B199" s="38"/>
      <c r="C199" s="3"/>
      <c r="D199" s="3"/>
      <c r="E199" s="45"/>
      <c r="F199" s="60"/>
      <c r="G199" s="61"/>
    </row>
    <row r="200" spans="1:7" s="14" customFormat="1" ht="27">
      <c r="A200" s="2"/>
      <c r="B200" s="38"/>
      <c r="C200" s="3"/>
      <c r="D200" s="3"/>
      <c r="E200" s="45"/>
      <c r="F200" s="60"/>
      <c r="G200" s="61"/>
    </row>
    <row r="201" spans="1:7" s="14" customFormat="1" ht="27">
      <c r="A201" s="2"/>
      <c r="B201" s="38"/>
      <c r="C201" s="3"/>
      <c r="D201" s="3"/>
      <c r="E201" s="45"/>
      <c r="F201" s="60"/>
      <c r="G201" s="61"/>
    </row>
    <row r="202" spans="1:7" s="14" customFormat="1" ht="27">
      <c r="A202" s="2"/>
      <c r="B202" s="38"/>
      <c r="C202" s="3"/>
      <c r="D202" s="3"/>
      <c r="E202" s="45"/>
      <c r="F202" s="60"/>
      <c r="G202" s="61"/>
    </row>
    <row r="203" spans="1:7" s="14" customFormat="1" ht="27">
      <c r="A203" s="2"/>
      <c r="B203" s="38"/>
      <c r="C203" s="3"/>
      <c r="D203" s="3"/>
      <c r="E203" s="45"/>
      <c r="F203" s="60"/>
      <c r="G203" s="61"/>
    </row>
    <row r="204" spans="1:7" s="14" customFormat="1" ht="27">
      <c r="A204" s="2"/>
      <c r="B204" s="38"/>
      <c r="C204" s="3"/>
      <c r="D204" s="3"/>
      <c r="E204" s="45"/>
      <c r="F204" s="60"/>
      <c r="G204" s="61"/>
    </row>
    <row r="205" spans="1:7" s="14" customFormat="1" ht="27">
      <c r="A205" s="2"/>
      <c r="B205" s="38"/>
      <c r="C205" s="3"/>
      <c r="D205" s="3"/>
      <c r="E205" s="45"/>
      <c r="F205" s="60"/>
      <c r="G205" s="61"/>
    </row>
    <row r="206" spans="1:7" s="14" customFormat="1" ht="27">
      <c r="A206" s="2"/>
      <c r="B206" s="38"/>
      <c r="C206" s="3"/>
      <c r="D206" s="3"/>
      <c r="E206" s="45"/>
      <c r="F206" s="60"/>
      <c r="G206" s="61"/>
    </row>
    <row r="207" spans="1:7" s="14" customFormat="1" ht="27">
      <c r="A207" s="2"/>
      <c r="B207" s="38"/>
      <c r="C207" s="3"/>
      <c r="D207" s="3"/>
      <c r="E207" s="45"/>
      <c r="F207" s="60"/>
      <c r="G207" s="61"/>
    </row>
    <row r="208" spans="1:7" s="14" customFormat="1" ht="27">
      <c r="A208" s="2"/>
      <c r="B208" s="38"/>
      <c r="C208" s="3"/>
      <c r="D208" s="3"/>
      <c r="E208" s="45"/>
      <c r="F208" s="60"/>
      <c r="G208" s="61"/>
    </row>
    <row r="209" spans="1:7" s="14" customFormat="1" ht="27">
      <c r="A209" s="2"/>
      <c r="B209" s="38"/>
      <c r="C209" s="3"/>
      <c r="D209" s="3"/>
      <c r="E209" s="45"/>
      <c r="F209" s="60"/>
      <c r="G209" s="61"/>
    </row>
    <row r="210" spans="1:7" s="14" customFormat="1" ht="27">
      <c r="A210" s="2"/>
      <c r="B210" s="38"/>
      <c r="C210" s="3"/>
      <c r="D210" s="3"/>
      <c r="E210" s="45"/>
      <c r="F210" s="60"/>
      <c r="G210" s="61"/>
    </row>
    <row r="211" spans="1:7" s="14" customFormat="1" ht="27">
      <c r="A211" s="2"/>
      <c r="B211" s="38"/>
      <c r="C211" s="3"/>
      <c r="D211" s="3"/>
      <c r="E211" s="45"/>
      <c r="F211" s="60"/>
      <c r="G211" s="61"/>
    </row>
  </sheetData>
  <sheetProtection/>
  <mergeCells count="3">
    <mergeCell ref="E1:F1"/>
    <mergeCell ref="A4:G4"/>
    <mergeCell ref="C2:G2"/>
  </mergeCells>
  <printOptions horizontalCentered="1"/>
  <pageMargins left="0.2" right="0.2" top="0.35" bottom="0.32" header="0.17" footer="0"/>
  <pageSetup fitToHeight="5" fitToWidth="1" horizontalDpi="600" verticalDpi="600" orientation="portrait" paperSize="9" scale="47" r:id="rId1"/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tabSelected="1" view="pageBreakPreview" zoomScale="75" zoomScaleNormal="75" zoomScaleSheetLayoutView="75" zoomScalePageLayoutView="0" workbookViewId="0" topLeftCell="A1">
      <selection activeCell="L8" sqref="L8"/>
    </sheetView>
  </sheetViews>
  <sheetFormatPr defaultColWidth="9.00390625" defaultRowHeight="12.75"/>
  <cols>
    <col min="1" max="1" width="18.25390625" style="1" customWidth="1"/>
    <col min="2" max="2" width="88.375" style="34" customWidth="1"/>
    <col min="3" max="3" width="22.625" style="3" customWidth="1"/>
    <col min="4" max="4" width="20.625" style="3" customWidth="1"/>
    <col min="5" max="5" width="17.625" style="62" customWidth="1"/>
    <col min="6" max="6" width="0.12890625" style="46" customWidth="1"/>
    <col min="7" max="7" width="11.00390625" style="46" hidden="1" customWidth="1"/>
    <col min="8" max="8" width="14.125" style="46" hidden="1" customWidth="1"/>
    <col min="9" max="16384" width="9.125" style="46" customWidth="1"/>
  </cols>
  <sheetData>
    <row r="1" spans="1:5" s="6" customFormat="1" ht="55.5" customHeight="1">
      <c r="A1" s="5"/>
      <c r="B1" s="34"/>
      <c r="D1" s="338" t="s">
        <v>143</v>
      </c>
      <c r="E1" s="338"/>
    </row>
    <row r="2" spans="1:5" s="6" customFormat="1" ht="16.5" customHeight="1">
      <c r="A2" s="8"/>
      <c r="B2" s="35"/>
      <c r="C2" s="9"/>
      <c r="D2" s="341"/>
      <c r="E2" s="341"/>
    </row>
    <row r="3" spans="1:5" s="6" customFormat="1" ht="2.25" customHeight="1" hidden="1">
      <c r="A3" s="8"/>
      <c r="B3" s="35"/>
      <c r="C3" s="9"/>
      <c r="D3" s="43"/>
      <c r="E3" s="22"/>
    </row>
    <row r="4" spans="1:5" s="44" customFormat="1" ht="39.75" customHeight="1">
      <c r="A4" s="339" t="s">
        <v>146</v>
      </c>
      <c r="B4" s="339"/>
      <c r="C4" s="339"/>
      <c r="D4" s="339"/>
      <c r="E4" s="339"/>
    </row>
    <row r="5" spans="1:6" s="44" customFormat="1" ht="39.75" customHeight="1">
      <c r="A5" s="330"/>
      <c r="B5" s="339" t="s">
        <v>135</v>
      </c>
      <c r="C5" s="339"/>
      <c r="D5" s="339"/>
      <c r="E5" s="339"/>
      <c r="F5" s="339"/>
    </row>
    <row r="6" spans="1:5" s="44" customFormat="1" ht="18.75" customHeight="1" thickBot="1">
      <c r="A6" s="10"/>
      <c r="B6" s="36"/>
      <c r="C6" s="11"/>
      <c r="D6" s="11"/>
      <c r="E6" s="10"/>
    </row>
    <row r="7" spans="1:8" s="24" customFormat="1" ht="90.75" customHeight="1" thickBot="1">
      <c r="A7" s="64" t="s">
        <v>0</v>
      </c>
      <c r="B7" s="65" t="s">
        <v>1</v>
      </c>
      <c r="C7" s="49" t="s">
        <v>96</v>
      </c>
      <c r="D7" s="66" t="s">
        <v>49</v>
      </c>
      <c r="E7" s="138" t="s">
        <v>43</v>
      </c>
      <c r="F7" s="106" t="s">
        <v>115</v>
      </c>
      <c r="G7" s="106" t="s">
        <v>112</v>
      </c>
      <c r="H7" s="123" t="s">
        <v>113</v>
      </c>
    </row>
    <row r="8" spans="1:8" s="27" customFormat="1" ht="34.5" customHeight="1">
      <c r="A8" s="92"/>
      <c r="B8" s="92" t="s">
        <v>17</v>
      </c>
      <c r="C8" s="245"/>
      <c r="D8" s="245"/>
      <c r="E8" s="139"/>
      <c r="F8" s="126"/>
      <c r="G8" s="126"/>
      <c r="H8" s="126"/>
    </row>
    <row r="9" spans="1:8" s="12" customFormat="1" ht="0.75" customHeight="1">
      <c r="A9" s="106">
        <v>21110000</v>
      </c>
      <c r="B9" s="106" t="s">
        <v>97</v>
      </c>
      <c r="C9" s="246"/>
      <c r="D9" s="247"/>
      <c r="E9" s="140"/>
      <c r="F9" s="124"/>
      <c r="G9" s="124"/>
      <c r="H9" s="124"/>
    </row>
    <row r="10" spans="1:8" s="28" customFormat="1" ht="35.25" customHeight="1" hidden="1">
      <c r="A10" s="100">
        <v>41030000</v>
      </c>
      <c r="B10" s="101" t="s">
        <v>14</v>
      </c>
      <c r="C10" s="248"/>
      <c r="D10" s="248"/>
      <c r="E10" s="140" t="e">
        <f>D10/C10*100</f>
        <v>#DIV/0!</v>
      </c>
      <c r="F10" s="143"/>
      <c r="G10" s="143"/>
      <c r="H10" s="143"/>
    </row>
    <row r="11" spans="1:8" s="28" customFormat="1" ht="24.75" customHeight="1">
      <c r="A11" s="153">
        <v>25000000</v>
      </c>
      <c r="B11" s="220" t="s">
        <v>10</v>
      </c>
      <c r="C11" s="166">
        <f>C12</f>
        <v>71900</v>
      </c>
      <c r="D11" s="166">
        <v>62952.53</v>
      </c>
      <c r="E11" s="145">
        <f>D11/C11*100</f>
        <v>87.55567454798332</v>
      </c>
      <c r="F11" s="164">
        <v>733957.79</v>
      </c>
      <c r="G11" s="143"/>
      <c r="H11" s="143"/>
    </row>
    <row r="12" spans="1:8" s="29" customFormat="1" ht="51.75" customHeight="1" thickBot="1">
      <c r="A12" s="222">
        <v>25010300</v>
      </c>
      <c r="B12" s="221" t="s">
        <v>124</v>
      </c>
      <c r="C12" s="167">
        <v>71900</v>
      </c>
      <c r="D12" s="167">
        <v>62952.53</v>
      </c>
      <c r="E12" s="146">
        <f>D12/C12*100</f>
        <v>87.55567454798332</v>
      </c>
      <c r="F12" s="159"/>
      <c r="G12" s="126"/>
      <c r="H12" s="126"/>
    </row>
    <row r="13" spans="1:8" s="30" customFormat="1" ht="34.5" customHeight="1" thickBot="1">
      <c r="A13" s="148"/>
      <c r="B13" s="149" t="s">
        <v>18</v>
      </c>
      <c r="C13" s="168">
        <f>C9+C11</f>
        <v>71900</v>
      </c>
      <c r="D13" s="168">
        <f>D9+D11</f>
        <v>62952.53</v>
      </c>
      <c r="E13" s="147">
        <f>D13/C13*100</f>
        <v>87.55567454798332</v>
      </c>
      <c r="F13" s="160">
        <v>733957.79</v>
      </c>
      <c r="G13" s="128"/>
      <c r="H13" s="128"/>
    </row>
    <row r="14" spans="1:8" s="12" customFormat="1" ht="30" customHeight="1">
      <c r="A14" s="150"/>
      <c r="B14" s="151" t="s">
        <v>23</v>
      </c>
      <c r="C14" s="249"/>
      <c r="D14" s="249"/>
      <c r="E14" s="141"/>
      <c r="F14" s="124"/>
      <c r="G14" s="124"/>
      <c r="H14" s="124"/>
    </row>
    <row r="15" spans="1:8" s="12" customFormat="1" ht="30" customHeight="1">
      <c r="A15" s="68" t="s">
        <v>59</v>
      </c>
      <c r="B15" s="67" t="s">
        <v>3</v>
      </c>
      <c r="C15" s="165">
        <v>71900</v>
      </c>
      <c r="D15" s="165">
        <v>50897.04</v>
      </c>
      <c r="E15" s="152">
        <f aca="true" t="shared" si="0" ref="E15:E28">D15/C15*100</f>
        <v>70.78865090403337</v>
      </c>
      <c r="F15" s="161">
        <v>3251.61</v>
      </c>
      <c r="G15" s="124"/>
      <c r="H15" s="124"/>
    </row>
    <row r="16" spans="1:8" s="12" customFormat="1" ht="30" customHeight="1" hidden="1">
      <c r="A16" s="68" t="s">
        <v>60</v>
      </c>
      <c r="B16" s="67" t="s">
        <v>4</v>
      </c>
      <c r="C16" s="250"/>
      <c r="D16" s="250"/>
      <c r="E16" s="152" t="e">
        <f>D16/C16*100</f>
        <v>#DIV/0!</v>
      </c>
      <c r="F16" s="161">
        <v>355840.55</v>
      </c>
      <c r="G16" s="124"/>
      <c r="H16" s="124"/>
    </row>
    <row r="17" spans="1:8" s="12" customFormat="1" ht="30" customHeight="1" hidden="1">
      <c r="A17" s="68" t="s">
        <v>61</v>
      </c>
      <c r="B17" s="67" t="s">
        <v>5</v>
      </c>
      <c r="C17" s="250"/>
      <c r="D17" s="250"/>
      <c r="E17" s="152" t="e">
        <f t="shared" si="0"/>
        <v>#DIV/0!</v>
      </c>
      <c r="F17" s="161">
        <v>65607.25</v>
      </c>
      <c r="G17" s="124"/>
      <c r="H17" s="124"/>
    </row>
    <row r="18" spans="1:8" s="12" customFormat="1" ht="29.25" customHeight="1">
      <c r="A18" s="230" t="s">
        <v>84</v>
      </c>
      <c r="B18" s="231" t="s">
        <v>85</v>
      </c>
      <c r="C18" s="232">
        <f>C20+C21+C22</f>
        <v>7119355.25</v>
      </c>
      <c r="D18" s="250"/>
      <c r="E18" s="152">
        <f t="shared" si="0"/>
        <v>0</v>
      </c>
      <c r="F18" s="161">
        <v>106179.97</v>
      </c>
      <c r="G18" s="124"/>
      <c r="H18" s="124"/>
    </row>
    <row r="19" spans="1:8" s="12" customFormat="1" ht="21.75" customHeight="1">
      <c r="A19" s="230" t="s">
        <v>127</v>
      </c>
      <c r="B19" s="231" t="s">
        <v>128</v>
      </c>
      <c r="C19" s="232">
        <f>C20+C21+C22</f>
        <v>7119355.25</v>
      </c>
      <c r="D19" s="250"/>
      <c r="E19" s="152">
        <f t="shared" si="0"/>
        <v>0</v>
      </c>
      <c r="F19" s="161">
        <v>38958.2</v>
      </c>
      <c r="G19" s="124"/>
      <c r="H19" s="124"/>
    </row>
    <row r="20" spans="1:8" s="12" customFormat="1" ht="21.75" customHeight="1">
      <c r="A20" s="103">
        <v>7322</v>
      </c>
      <c r="B20" s="104" t="s">
        <v>134</v>
      </c>
      <c r="C20" s="233">
        <v>765300</v>
      </c>
      <c r="D20" s="250"/>
      <c r="E20" s="152"/>
      <c r="F20" s="161"/>
      <c r="G20" s="124"/>
      <c r="H20" s="124"/>
    </row>
    <row r="21" spans="1:8" s="12" customFormat="1" ht="44.25" customHeight="1">
      <c r="A21" s="103" t="s">
        <v>129</v>
      </c>
      <c r="B21" s="104" t="s">
        <v>130</v>
      </c>
      <c r="C21" s="233">
        <v>2358694.15</v>
      </c>
      <c r="D21" s="250"/>
      <c r="E21" s="152">
        <f t="shared" si="0"/>
        <v>0</v>
      </c>
      <c r="F21" s="161">
        <v>0</v>
      </c>
      <c r="G21" s="124"/>
      <c r="H21" s="124"/>
    </row>
    <row r="22" spans="1:8" s="12" customFormat="1" ht="48.75" customHeight="1">
      <c r="A22" s="103" t="s">
        <v>131</v>
      </c>
      <c r="B22" s="104" t="s">
        <v>132</v>
      </c>
      <c r="C22" s="233">
        <v>3995361.1</v>
      </c>
      <c r="D22" s="332">
        <v>3989455.38</v>
      </c>
      <c r="E22" s="152">
        <f t="shared" si="0"/>
        <v>99.85218557591703</v>
      </c>
      <c r="F22" s="161">
        <v>437272.66</v>
      </c>
      <c r="G22" s="124"/>
      <c r="H22" s="124"/>
    </row>
    <row r="23" spans="1:8" s="12" customFormat="1" ht="33" customHeight="1" hidden="1">
      <c r="A23" s="72" t="s">
        <v>64</v>
      </c>
      <c r="B23" s="71" t="s">
        <v>65</v>
      </c>
      <c r="C23" s="251"/>
      <c r="D23" s="252">
        <f>D24</f>
        <v>0</v>
      </c>
      <c r="E23" s="122" t="e">
        <f t="shared" si="0"/>
        <v>#DIV/0!</v>
      </c>
      <c r="F23" s="161">
        <v>0</v>
      </c>
      <c r="G23" s="124"/>
      <c r="H23" s="124"/>
    </row>
    <row r="24" spans="1:8" s="12" customFormat="1" ht="33" customHeight="1" hidden="1">
      <c r="A24" s="95" t="s">
        <v>71</v>
      </c>
      <c r="B24" s="96" t="s">
        <v>70</v>
      </c>
      <c r="C24" s="250"/>
      <c r="D24" s="250"/>
      <c r="E24" s="142" t="e">
        <f t="shared" si="0"/>
        <v>#DIV/0!</v>
      </c>
      <c r="F24" s="161"/>
      <c r="G24" s="124"/>
      <c r="H24" s="124"/>
    </row>
    <row r="25" spans="1:10" s="30" customFormat="1" ht="34.5" customHeight="1">
      <c r="A25" s="79"/>
      <c r="B25" s="81" t="s">
        <v>26</v>
      </c>
      <c r="C25" s="118">
        <f>C15+C18</f>
        <v>7191255.25</v>
      </c>
      <c r="D25" s="118">
        <f>D15+D16+D17+D18+D19+D21+D22+D23</f>
        <v>4040352.42</v>
      </c>
      <c r="E25" s="119">
        <f t="shared" si="0"/>
        <v>56.18424432924976</v>
      </c>
      <c r="F25" s="160">
        <v>1007110.24</v>
      </c>
      <c r="G25" s="128"/>
      <c r="H25" s="128"/>
      <c r="J25" s="331"/>
    </row>
    <row r="26" spans="1:8" s="29" customFormat="1" ht="0.75" customHeight="1" hidden="1">
      <c r="A26" s="82">
        <v>250354</v>
      </c>
      <c r="B26" s="83" t="s">
        <v>33</v>
      </c>
      <c r="C26" s="256"/>
      <c r="D26" s="269"/>
      <c r="E26" s="120"/>
      <c r="F26" s="159"/>
      <c r="G26" s="126"/>
      <c r="H26" s="126"/>
    </row>
    <row r="27" spans="1:8" s="29" customFormat="1" ht="23.25" hidden="1">
      <c r="A27" s="82">
        <v>250380</v>
      </c>
      <c r="B27" s="80" t="s">
        <v>13</v>
      </c>
      <c r="C27" s="257"/>
      <c r="D27" s="269"/>
      <c r="E27" s="120"/>
      <c r="F27" s="159"/>
      <c r="G27" s="126"/>
      <c r="H27" s="126"/>
    </row>
    <row r="28" spans="1:8" s="29" customFormat="1" ht="30" customHeight="1">
      <c r="A28" s="84"/>
      <c r="B28" s="81" t="s">
        <v>27</v>
      </c>
      <c r="C28" s="118">
        <f>C25+C26+C27</f>
        <v>7191255.25</v>
      </c>
      <c r="D28" s="118">
        <f>D25+D26</f>
        <v>4040352.42</v>
      </c>
      <c r="E28" s="119">
        <f t="shared" si="0"/>
        <v>56.18424432924976</v>
      </c>
      <c r="F28" s="159">
        <v>1007110.24</v>
      </c>
      <c r="G28" s="126"/>
      <c r="H28" s="126"/>
    </row>
    <row r="29" spans="1:8" s="29" customFormat="1" ht="28.5" customHeight="1">
      <c r="A29" s="76"/>
      <c r="B29" s="32" t="s">
        <v>28</v>
      </c>
      <c r="C29" s="253"/>
      <c r="D29" s="253"/>
      <c r="E29" s="154"/>
      <c r="F29" s="126"/>
      <c r="G29" s="126"/>
      <c r="H29" s="126"/>
    </row>
    <row r="30" spans="1:8" s="29" customFormat="1" ht="28.5" customHeight="1">
      <c r="A30" s="275">
        <v>8822</v>
      </c>
      <c r="B30" s="276" t="s">
        <v>137</v>
      </c>
      <c r="C30" s="253"/>
      <c r="D30" s="333">
        <v>-19148.2</v>
      </c>
      <c r="E30" s="154"/>
      <c r="F30" s="126"/>
      <c r="G30" s="126"/>
      <c r="H30" s="126"/>
    </row>
    <row r="31" spans="1:8" s="51" customFormat="1" ht="36" customHeight="1">
      <c r="A31" s="103" t="s">
        <v>93</v>
      </c>
      <c r="B31" s="104" t="s">
        <v>138</v>
      </c>
      <c r="C31" s="251"/>
      <c r="D31" s="254"/>
      <c r="E31" s="121"/>
      <c r="F31" s="162"/>
      <c r="G31" s="144"/>
      <c r="H31" s="144"/>
    </row>
    <row r="32" spans="1:8" s="51" customFormat="1" ht="37.5" customHeight="1">
      <c r="A32" s="103">
        <v>8832</v>
      </c>
      <c r="B32" s="104" t="s">
        <v>139</v>
      </c>
      <c r="C32" s="251"/>
      <c r="D32" s="265">
        <v>-249527.83</v>
      </c>
      <c r="E32" s="121"/>
      <c r="F32" s="144"/>
      <c r="G32" s="144"/>
      <c r="H32" s="144"/>
    </row>
    <row r="33" spans="1:8" s="50" customFormat="1" ht="30" customHeight="1">
      <c r="A33" s="74"/>
      <c r="B33" s="85" t="s">
        <v>29</v>
      </c>
      <c r="C33" s="172">
        <f>SUM(C31:C32)</f>
        <v>0</v>
      </c>
      <c r="D33" s="131">
        <f>SUM(D30:D32)</f>
        <v>-268676.02999999997</v>
      </c>
      <c r="E33" s="155"/>
      <c r="F33" s="163">
        <v>0</v>
      </c>
      <c r="G33" s="127"/>
      <c r="H33" s="127"/>
    </row>
    <row r="34" spans="1:8" s="24" customFormat="1" ht="30" customHeight="1">
      <c r="A34" s="77"/>
      <c r="B34" s="31" t="s">
        <v>39</v>
      </c>
      <c r="C34" s="255"/>
      <c r="D34" s="255"/>
      <c r="E34" s="156"/>
      <c r="F34" s="125"/>
      <c r="G34" s="125"/>
      <c r="H34" s="125"/>
    </row>
    <row r="35" spans="1:8" s="24" customFormat="1" ht="33" customHeight="1">
      <c r="A35" s="91">
        <v>602000</v>
      </c>
      <c r="B35" s="88" t="s">
        <v>37</v>
      </c>
      <c r="C35" s="169">
        <v>7119355.25</v>
      </c>
      <c r="D35" s="169">
        <f>D36-D37+D38+D39</f>
        <v>3708723.86</v>
      </c>
      <c r="E35" s="156"/>
      <c r="F35" s="125"/>
      <c r="G35" s="125"/>
      <c r="H35" s="125"/>
    </row>
    <row r="36" spans="1:8" s="12" customFormat="1" ht="36" customHeight="1">
      <c r="A36" s="88">
        <v>602100</v>
      </c>
      <c r="B36" s="88" t="s">
        <v>40</v>
      </c>
      <c r="C36" s="170"/>
      <c r="D36" s="266">
        <v>906896.13</v>
      </c>
      <c r="E36" s="156"/>
      <c r="F36" s="124"/>
      <c r="G36" s="124"/>
      <c r="H36" s="124"/>
    </row>
    <row r="37" spans="1:8" s="12" customFormat="1" ht="30" customHeight="1">
      <c r="A37" s="89">
        <v>602200</v>
      </c>
      <c r="B37" s="89" t="s">
        <v>11</v>
      </c>
      <c r="C37" s="171"/>
      <c r="D37" s="266">
        <v>720476.78</v>
      </c>
      <c r="E37" s="156"/>
      <c r="F37" s="124"/>
      <c r="G37" s="124"/>
      <c r="H37" s="124"/>
    </row>
    <row r="38" spans="1:8" s="12" customFormat="1" ht="30" customHeight="1">
      <c r="A38" s="89">
        <v>602300</v>
      </c>
      <c r="B38" s="73" t="s">
        <v>46</v>
      </c>
      <c r="C38" s="171"/>
      <c r="D38" s="266">
        <v>-467150.87</v>
      </c>
      <c r="E38" s="157"/>
      <c r="F38" s="124"/>
      <c r="G38" s="124"/>
      <c r="H38" s="124"/>
    </row>
    <row r="39" spans="1:8" s="12" customFormat="1" ht="38.25" customHeight="1" thickBot="1">
      <c r="A39" s="90">
        <v>602400</v>
      </c>
      <c r="B39" s="48" t="s">
        <v>15</v>
      </c>
      <c r="C39" s="242">
        <v>7119355.25</v>
      </c>
      <c r="D39" s="267">
        <v>3989455.38</v>
      </c>
      <c r="E39" s="158"/>
      <c r="F39" s="124"/>
      <c r="G39" s="124"/>
      <c r="H39" s="124"/>
    </row>
    <row r="40" spans="1:8" s="12" customFormat="1" ht="38.25" customHeight="1" thickBot="1">
      <c r="A40" s="33"/>
      <c r="B40" s="48" t="s">
        <v>41</v>
      </c>
      <c r="C40" s="243">
        <f>C35</f>
        <v>7119355.25</v>
      </c>
      <c r="D40" s="268">
        <f>D35</f>
        <v>3708723.86</v>
      </c>
      <c r="E40" s="241"/>
      <c r="F40" s="124"/>
      <c r="G40" s="124"/>
      <c r="H40" s="124"/>
    </row>
    <row r="41" spans="1:5" s="7" customFormat="1" ht="15.75" customHeight="1">
      <c r="A41" s="17"/>
      <c r="B41" s="37"/>
      <c r="E41" s="53"/>
    </row>
    <row r="42" spans="1:5" s="7" customFormat="1" ht="15.75" customHeight="1">
      <c r="A42" s="18"/>
      <c r="B42" s="47" t="s">
        <v>42</v>
      </c>
      <c r="C42" s="40">
        <f>+C13-C28-C33+C40</f>
        <v>0</v>
      </c>
      <c r="D42" s="40">
        <f>+D13-D28-D33+D40</f>
        <v>0</v>
      </c>
      <c r="E42" s="53"/>
    </row>
    <row r="43" spans="1:5" s="7" customFormat="1" ht="15.75" customHeight="1">
      <c r="A43" s="18"/>
      <c r="B43" s="37"/>
      <c r="E43" s="53"/>
    </row>
    <row r="44" spans="1:5" s="7" customFormat="1" ht="15.75" customHeight="1">
      <c r="A44" s="18"/>
      <c r="B44" s="37"/>
      <c r="E44" s="53"/>
    </row>
    <row r="45" spans="1:5" s="16" customFormat="1" ht="18.75" customHeight="1">
      <c r="A45" s="19"/>
      <c r="B45" s="39" t="s">
        <v>50</v>
      </c>
      <c r="C45" s="15"/>
      <c r="D45" s="15"/>
      <c r="E45" s="55"/>
    </row>
    <row r="46" spans="1:5" s="13" customFormat="1" ht="15.75" customHeight="1">
      <c r="A46" s="20"/>
      <c r="B46" s="37"/>
      <c r="C46" s="4"/>
      <c r="D46" s="4"/>
      <c r="E46" s="57"/>
    </row>
    <row r="47" spans="1:5" s="13" customFormat="1" ht="15.75" customHeight="1">
      <c r="A47" s="20"/>
      <c r="B47" s="37"/>
      <c r="C47" s="4"/>
      <c r="D47" s="4"/>
      <c r="E47" s="57"/>
    </row>
    <row r="48" spans="1:5" s="13" customFormat="1" ht="15.75" customHeight="1">
      <c r="A48" s="20"/>
      <c r="B48" s="37"/>
      <c r="C48" s="4"/>
      <c r="D48" s="4"/>
      <c r="E48" s="59"/>
    </row>
    <row r="49" spans="1:5" s="13" customFormat="1" ht="15.75" customHeight="1">
      <c r="A49" s="20"/>
      <c r="B49" s="37"/>
      <c r="C49" s="4"/>
      <c r="D49" s="4"/>
      <c r="E49" s="57"/>
    </row>
    <row r="50" spans="1:5" s="13" customFormat="1" ht="15.75" customHeight="1">
      <c r="A50" s="20"/>
      <c r="B50" s="37"/>
      <c r="C50" s="4"/>
      <c r="D50" s="4"/>
      <c r="E50" s="57"/>
    </row>
    <row r="51" spans="1:5" s="13" customFormat="1" ht="15.75" customHeight="1">
      <c r="A51" s="20"/>
      <c r="B51" s="37"/>
      <c r="C51" s="4"/>
      <c r="D51" s="4"/>
      <c r="E51" s="57"/>
    </row>
    <row r="52" spans="1:5" s="13" customFormat="1" ht="15.75" customHeight="1">
      <c r="A52" s="20"/>
      <c r="B52" s="37"/>
      <c r="C52" s="4"/>
      <c r="D52" s="4"/>
      <c r="E52" s="57"/>
    </row>
    <row r="53" spans="1:5" s="13" customFormat="1" ht="15.75" customHeight="1">
      <c r="A53" s="20"/>
      <c r="B53" s="37"/>
      <c r="C53" s="4"/>
      <c r="D53" s="4"/>
      <c r="E53" s="57"/>
    </row>
    <row r="54" spans="1:5" s="14" customFormat="1" ht="27">
      <c r="A54" s="21"/>
      <c r="B54" s="38"/>
      <c r="C54" s="3"/>
      <c r="D54" s="45"/>
      <c r="E54" s="60"/>
    </row>
    <row r="55" spans="1:5" s="14" customFormat="1" ht="27">
      <c r="A55" s="21"/>
      <c r="B55" s="38"/>
      <c r="C55" s="3"/>
      <c r="D55" s="45"/>
      <c r="E55" s="60"/>
    </row>
    <row r="56" spans="1:5" s="14" customFormat="1" ht="27">
      <c r="A56" s="21"/>
      <c r="B56" s="38"/>
      <c r="C56" s="3"/>
      <c r="D56" s="45"/>
      <c r="E56" s="60"/>
    </row>
    <row r="57" spans="1:5" s="14" customFormat="1" ht="27">
      <c r="A57" s="21"/>
      <c r="B57" s="38"/>
      <c r="C57" s="3"/>
      <c r="D57" s="45"/>
      <c r="E57" s="60"/>
    </row>
    <row r="58" spans="1:5" s="14" customFormat="1" ht="27">
      <c r="A58" s="21"/>
      <c r="B58" s="38"/>
      <c r="C58" s="3"/>
      <c r="D58" s="45"/>
      <c r="E58" s="60"/>
    </row>
    <row r="59" spans="1:5" s="14" customFormat="1" ht="27">
      <c r="A59" s="21"/>
      <c r="B59" s="38"/>
      <c r="C59" s="3"/>
      <c r="D59" s="45"/>
      <c r="E59" s="60"/>
    </row>
    <row r="60" spans="1:5" s="14" customFormat="1" ht="27">
      <c r="A60" s="21"/>
      <c r="B60" s="38"/>
      <c r="C60" s="3"/>
      <c r="D60" s="45"/>
      <c r="E60" s="60"/>
    </row>
    <row r="61" spans="1:5" s="14" customFormat="1" ht="27">
      <c r="A61" s="21"/>
      <c r="B61" s="38"/>
      <c r="C61" s="3"/>
      <c r="D61" s="45"/>
      <c r="E61" s="60"/>
    </row>
    <row r="62" spans="1:5" s="14" customFormat="1" ht="27">
      <c r="A62" s="21"/>
      <c r="B62" s="38"/>
      <c r="C62" s="3"/>
      <c r="D62" s="45"/>
      <c r="E62" s="60"/>
    </row>
    <row r="63" spans="1:5" s="14" customFormat="1" ht="27">
      <c r="A63" s="21"/>
      <c r="B63" s="38"/>
      <c r="C63" s="3"/>
      <c r="D63" s="45"/>
      <c r="E63" s="60"/>
    </row>
    <row r="64" spans="1:5" s="14" customFormat="1" ht="27">
      <c r="A64" s="21"/>
      <c r="B64" s="38"/>
      <c r="C64" s="3"/>
      <c r="D64" s="45"/>
      <c r="E64" s="60"/>
    </row>
    <row r="65" spans="1:5" s="14" customFormat="1" ht="27">
      <c r="A65" s="21"/>
      <c r="B65" s="38"/>
      <c r="C65" s="3"/>
      <c r="D65" s="45"/>
      <c r="E65" s="60"/>
    </row>
    <row r="66" spans="1:5" s="14" customFormat="1" ht="27">
      <c r="A66" s="21"/>
      <c r="B66" s="38"/>
      <c r="C66" s="3"/>
      <c r="D66" s="45"/>
      <c r="E66" s="60"/>
    </row>
    <row r="67" spans="1:5" s="14" customFormat="1" ht="27">
      <c r="A67" s="21"/>
      <c r="B67" s="38"/>
      <c r="C67" s="3"/>
      <c r="D67" s="45"/>
      <c r="E67" s="60"/>
    </row>
    <row r="68" spans="1:5" s="14" customFormat="1" ht="27">
      <c r="A68" s="21"/>
      <c r="B68" s="38"/>
      <c r="C68" s="3"/>
      <c r="D68" s="45"/>
      <c r="E68" s="60"/>
    </row>
    <row r="69" spans="1:5" s="14" customFormat="1" ht="27">
      <c r="A69" s="21"/>
      <c r="B69" s="38"/>
      <c r="C69" s="3"/>
      <c r="D69" s="45"/>
      <c r="E69" s="60"/>
    </row>
    <row r="70" spans="1:5" s="14" customFormat="1" ht="27">
      <c r="A70" s="21"/>
      <c r="B70" s="38"/>
      <c r="C70" s="3"/>
      <c r="D70" s="45"/>
      <c r="E70" s="60"/>
    </row>
    <row r="71" spans="1:5" s="14" customFormat="1" ht="27">
      <c r="A71" s="21"/>
      <c r="B71" s="38"/>
      <c r="C71" s="3"/>
      <c r="D71" s="45"/>
      <c r="E71" s="60"/>
    </row>
    <row r="72" spans="1:5" s="14" customFormat="1" ht="27">
      <c r="A72" s="21"/>
      <c r="B72" s="38"/>
      <c r="C72" s="3"/>
      <c r="D72" s="45"/>
      <c r="E72" s="60"/>
    </row>
    <row r="73" spans="1:5" s="14" customFormat="1" ht="27">
      <c r="A73" s="21"/>
      <c r="B73" s="38"/>
      <c r="C73" s="3"/>
      <c r="D73" s="45"/>
      <c r="E73" s="60"/>
    </row>
    <row r="74" spans="1:5" s="14" customFormat="1" ht="27">
      <c r="A74" s="21"/>
      <c r="B74" s="38"/>
      <c r="C74" s="3"/>
      <c r="D74" s="45"/>
      <c r="E74" s="60"/>
    </row>
    <row r="75" spans="1:5" s="14" customFormat="1" ht="27">
      <c r="A75" s="21"/>
      <c r="B75" s="38"/>
      <c r="C75" s="3"/>
      <c r="D75" s="45"/>
      <c r="E75" s="60"/>
    </row>
    <row r="76" spans="1:5" s="14" customFormat="1" ht="27">
      <c r="A76" s="21"/>
      <c r="B76" s="38"/>
      <c r="C76" s="3"/>
      <c r="D76" s="45"/>
      <c r="E76" s="60"/>
    </row>
    <row r="77" spans="1:5" s="14" customFormat="1" ht="27">
      <c r="A77" s="21"/>
      <c r="B77" s="38"/>
      <c r="C77" s="3"/>
      <c r="D77" s="45"/>
      <c r="E77" s="60"/>
    </row>
    <row r="78" spans="1:5" s="14" customFormat="1" ht="27">
      <c r="A78" s="21"/>
      <c r="B78" s="38"/>
      <c r="C78" s="3"/>
      <c r="D78" s="45"/>
      <c r="E78" s="60"/>
    </row>
    <row r="79" spans="1:5" s="14" customFormat="1" ht="27">
      <c r="A79" s="21"/>
      <c r="B79" s="38"/>
      <c r="C79" s="3"/>
      <c r="D79" s="45"/>
      <c r="E79" s="60"/>
    </row>
    <row r="80" spans="1:5" s="14" customFormat="1" ht="27">
      <c r="A80" s="21"/>
      <c r="B80" s="38"/>
      <c r="C80" s="3"/>
      <c r="D80" s="45"/>
      <c r="E80" s="60"/>
    </row>
    <row r="81" spans="1:5" s="14" customFormat="1" ht="27">
      <c r="A81" s="21"/>
      <c r="B81" s="38"/>
      <c r="C81" s="3"/>
      <c r="D81" s="45"/>
      <c r="E81" s="60"/>
    </row>
    <row r="82" spans="1:5" s="14" customFormat="1" ht="27">
      <c r="A82" s="21"/>
      <c r="B82" s="38"/>
      <c r="C82" s="3"/>
      <c r="D82" s="45"/>
      <c r="E82" s="60"/>
    </row>
    <row r="83" spans="1:5" s="14" customFormat="1" ht="27">
      <c r="A83" s="21"/>
      <c r="B83" s="38"/>
      <c r="C83" s="3"/>
      <c r="D83" s="45"/>
      <c r="E83" s="60"/>
    </row>
    <row r="84" spans="1:5" s="14" customFormat="1" ht="27">
      <c r="A84" s="21"/>
      <c r="B84" s="38"/>
      <c r="C84" s="3"/>
      <c r="D84" s="45"/>
      <c r="E84" s="60"/>
    </row>
    <row r="85" spans="1:5" s="14" customFormat="1" ht="27">
      <c r="A85" s="21"/>
      <c r="B85" s="38"/>
      <c r="C85" s="3"/>
      <c r="D85" s="45"/>
      <c r="E85" s="60"/>
    </row>
    <row r="86" spans="1:5" s="14" customFormat="1" ht="27">
      <c r="A86" s="21"/>
      <c r="B86" s="38"/>
      <c r="C86" s="3"/>
      <c r="D86" s="45"/>
      <c r="E86" s="60"/>
    </row>
    <row r="87" spans="1:5" s="14" customFormat="1" ht="27">
      <c r="A87" s="21"/>
      <c r="B87" s="38"/>
      <c r="C87" s="3"/>
      <c r="D87" s="45"/>
      <c r="E87" s="60"/>
    </row>
    <row r="88" spans="1:5" s="14" customFormat="1" ht="27">
      <c r="A88" s="21"/>
      <c r="B88" s="38"/>
      <c r="C88" s="3"/>
      <c r="D88" s="45"/>
      <c r="E88" s="60"/>
    </row>
    <row r="89" spans="1:5" s="14" customFormat="1" ht="27">
      <c r="A89" s="21"/>
      <c r="B89" s="38"/>
      <c r="C89" s="3"/>
      <c r="D89" s="45"/>
      <c r="E89" s="60"/>
    </row>
    <row r="90" spans="1:5" s="14" customFormat="1" ht="27">
      <c r="A90" s="21"/>
      <c r="B90" s="38"/>
      <c r="C90" s="3"/>
      <c r="D90" s="45"/>
      <c r="E90" s="60"/>
    </row>
    <row r="91" spans="1:5" s="14" customFormat="1" ht="27">
      <c r="A91" s="21"/>
      <c r="B91" s="38"/>
      <c r="C91" s="3"/>
      <c r="D91" s="45"/>
      <c r="E91" s="60"/>
    </row>
    <row r="92" spans="1:5" s="14" customFormat="1" ht="27">
      <c r="A92" s="21"/>
      <c r="B92" s="38"/>
      <c r="C92" s="3"/>
      <c r="D92" s="45"/>
      <c r="E92" s="60"/>
    </row>
    <row r="93" spans="1:5" s="14" customFormat="1" ht="27">
      <c r="A93" s="21"/>
      <c r="B93" s="38"/>
      <c r="C93" s="3"/>
      <c r="D93" s="45"/>
      <c r="E93" s="60"/>
    </row>
    <row r="94" spans="1:5" s="14" customFormat="1" ht="27">
      <c r="A94" s="21"/>
      <c r="B94" s="38"/>
      <c r="C94" s="3"/>
      <c r="D94" s="45"/>
      <c r="E94" s="60"/>
    </row>
    <row r="95" spans="1:5" s="14" customFormat="1" ht="27">
      <c r="A95" s="21"/>
      <c r="B95" s="38"/>
      <c r="C95" s="3"/>
      <c r="D95" s="45"/>
      <c r="E95" s="60"/>
    </row>
    <row r="96" spans="1:5" s="14" customFormat="1" ht="27">
      <c r="A96" s="21"/>
      <c r="B96" s="38"/>
      <c r="C96" s="3"/>
      <c r="D96" s="45"/>
      <c r="E96" s="60"/>
    </row>
    <row r="97" spans="1:5" s="14" customFormat="1" ht="27">
      <c r="A97" s="2"/>
      <c r="B97" s="38"/>
      <c r="C97" s="3"/>
      <c r="D97" s="45"/>
      <c r="E97" s="60"/>
    </row>
    <row r="98" spans="1:5" s="14" customFormat="1" ht="27">
      <c r="A98" s="2"/>
      <c r="B98" s="38"/>
      <c r="C98" s="3"/>
      <c r="D98" s="45"/>
      <c r="E98" s="60"/>
    </row>
    <row r="99" spans="1:5" s="14" customFormat="1" ht="27">
      <c r="A99" s="2"/>
      <c r="B99" s="38"/>
      <c r="C99" s="3"/>
      <c r="D99" s="45"/>
      <c r="E99" s="60"/>
    </row>
    <row r="100" spans="1:5" s="14" customFormat="1" ht="27">
      <c r="A100" s="2"/>
      <c r="B100" s="38"/>
      <c r="C100" s="3"/>
      <c r="D100" s="45"/>
      <c r="E100" s="60"/>
    </row>
    <row r="101" spans="1:5" s="14" customFormat="1" ht="27">
      <c r="A101" s="2"/>
      <c r="B101" s="38"/>
      <c r="C101" s="3"/>
      <c r="D101" s="45"/>
      <c r="E101" s="60"/>
    </row>
    <row r="102" spans="1:5" s="14" customFormat="1" ht="27">
      <c r="A102" s="2"/>
      <c r="B102" s="38"/>
      <c r="C102" s="3"/>
      <c r="D102" s="45"/>
      <c r="E102" s="60"/>
    </row>
    <row r="103" spans="1:5" s="14" customFormat="1" ht="27">
      <c r="A103" s="2"/>
      <c r="B103" s="38"/>
      <c r="C103" s="3"/>
      <c r="D103" s="45"/>
      <c r="E103" s="60"/>
    </row>
    <row r="104" spans="1:5" s="14" customFormat="1" ht="27">
      <c r="A104" s="2"/>
      <c r="B104" s="38"/>
      <c r="C104" s="3"/>
      <c r="D104" s="45"/>
      <c r="E104" s="60"/>
    </row>
    <row r="105" spans="1:5" s="14" customFormat="1" ht="27">
      <c r="A105" s="2"/>
      <c r="B105" s="38"/>
      <c r="C105" s="3"/>
      <c r="D105" s="45"/>
      <c r="E105" s="60"/>
    </row>
    <row r="106" spans="1:5" s="14" customFormat="1" ht="27">
      <c r="A106" s="2"/>
      <c r="B106" s="38"/>
      <c r="C106" s="3"/>
      <c r="D106" s="45"/>
      <c r="E106" s="60"/>
    </row>
    <row r="107" spans="1:5" s="14" customFormat="1" ht="27">
      <c r="A107" s="2"/>
      <c r="B107" s="38"/>
      <c r="C107" s="3"/>
      <c r="D107" s="45"/>
      <c r="E107" s="60"/>
    </row>
    <row r="108" spans="1:5" s="14" customFormat="1" ht="27">
      <c r="A108" s="2"/>
      <c r="B108" s="38"/>
      <c r="C108" s="3"/>
      <c r="D108" s="45"/>
      <c r="E108" s="60"/>
    </row>
    <row r="109" spans="1:5" s="14" customFormat="1" ht="27">
      <c r="A109" s="2"/>
      <c r="B109" s="38"/>
      <c r="C109" s="3"/>
      <c r="D109" s="45"/>
      <c r="E109" s="60"/>
    </row>
    <row r="110" spans="1:5" s="14" customFormat="1" ht="27">
      <c r="A110" s="2"/>
      <c r="B110" s="38"/>
      <c r="C110" s="3"/>
      <c r="D110" s="45"/>
      <c r="E110" s="60"/>
    </row>
    <row r="111" spans="1:5" s="14" customFormat="1" ht="27">
      <c r="A111" s="2"/>
      <c r="B111" s="38"/>
      <c r="C111" s="3"/>
      <c r="D111" s="45"/>
      <c r="E111" s="60"/>
    </row>
    <row r="112" spans="1:5" s="14" customFormat="1" ht="27">
      <c r="A112" s="2"/>
      <c r="B112" s="38"/>
      <c r="C112" s="3"/>
      <c r="D112" s="45"/>
      <c r="E112" s="60"/>
    </row>
    <row r="113" spans="1:5" s="14" customFormat="1" ht="27">
      <c r="A113" s="2"/>
      <c r="B113" s="38"/>
      <c r="C113" s="3"/>
      <c r="D113" s="45"/>
      <c r="E113" s="60"/>
    </row>
    <row r="114" spans="1:5" s="14" customFormat="1" ht="27">
      <c r="A114" s="2"/>
      <c r="B114" s="38"/>
      <c r="C114" s="3"/>
      <c r="D114" s="45"/>
      <c r="E114" s="60"/>
    </row>
    <row r="115" spans="1:5" s="14" customFormat="1" ht="27">
      <c r="A115" s="2"/>
      <c r="B115" s="38"/>
      <c r="C115" s="3"/>
      <c r="D115" s="45"/>
      <c r="E115" s="60"/>
    </row>
    <row r="116" spans="1:5" s="14" customFormat="1" ht="27">
      <c r="A116" s="2"/>
      <c r="B116" s="38"/>
      <c r="C116" s="3"/>
      <c r="D116" s="45"/>
      <c r="E116" s="60"/>
    </row>
    <row r="117" spans="1:5" s="14" customFormat="1" ht="27">
      <c r="A117" s="2"/>
      <c r="B117" s="38"/>
      <c r="C117" s="3"/>
      <c r="D117" s="45"/>
      <c r="E117" s="60"/>
    </row>
    <row r="118" spans="1:5" s="14" customFormat="1" ht="27">
      <c r="A118" s="2"/>
      <c r="B118" s="38"/>
      <c r="C118" s="3"/>
      <c r="D118" s="45"/>
      <c r="E118" s="60"/>
    </row>
    <row r="119" spans="1:5" s="14" customFormat="1" ht="27">
      <c r="A119" s="2"/>
      <c r="B119" s="38"/>
      <c r="C119" s="3"/>
      <c r="D119" s="45"/>
      <c r="E119" s="60"/>
    </row>
    <row r="120" spans="1:5" s="14" customFormat="1" ht="27">
      <c r="A120" s="2"/>
      <c r="B120" s="38"/>
      <c r="C120" s="3"/>
      <c r="D120" s="45"/>
      <c r="E120" s="60"/>
    </row>
    <row r="121" spans="1:5" s="14" customFormat="1" ht="27">
      <c r="A121" s="2"/>
      <c r="B121" s="38"/>
      <c r="C121" s="3"/>
      <c r="D121" s="45"/>
      <c r="E121" s="60"/>
    </row>
    <row r="122" spans="1:5" s="14" customFormat="1" ht="27">
      <c r="A122" s="2"/>
      <c r="B122" s="38"/>
      <c r="C122" s="3"/>
      <c r="D122" s="45"/>
      <c r="E122" s="60"/>
    </row>
    <row r="123" spans="1:5" s="14" customFormat="1" ht="27">
      <c r="A123" s="2"/>
      <c r="B123" s="38"/>
      <c r="C123" s="3"/>
      <c r="D123" s="45"/>
      <c r="E123" s="60"/>
    </row>
    <row r="124" spans="1:5" s="14" customFormat="1" ht="27">
      <c r="A124" s="2"/>
      <c r="B124" s="38"/>
      <c r="C124" s="3"/>
      <c r="D124" s="45"/>
      <c r="E124" s="60"/>
    </row>
    <row r="125" spans="1:5" s="14" customFormat="1" ht="27">
      <c r="A125" s="2"/>
      <c r="B125" s="38"/>
      <c r="C125" s="3"/>
      <c r="D125" s="45"/>
      <c r="E125" s="60"/>
    </row>
    <row r="126" spans="1:5" s="14" customFormat="1" ht="27">
      <c r="A126" s="2"/>
      <c r="B126" s="38"/>
      <c r="C126" s="3"/>
      <c r="D126" s="45"/>
      <c r="E126" s="60"/>
    </row>
    <row r="127" spans="1:5" s="14" customFormat="1" ht="27">
      <c r="A127" s="2"/>
      <c r="B127" s="38"/>
      <c r="C127" s="3"/>
      <c r="D127" s="45"/>
      <c r="E127" s="60"/>
    </row>
    <row r="128" spans="1:5" s="14" customFormat="1" ht="27">
      <c r="A128" s="2"/>
      <c r="B128" s="38"/>
      <c r="C128" s="3"/>
      <c r="D128" s="45"/>
      <c r="E128" s="60"/>
    </row>
    <row r="129" spans="1:5" s="14" customFormat="1" ht="27">
      <c r="A129" s="2"/>
      <c r="B129" s="38"/>
      <c r="C129" s="3"/>
      <c r="D129" s="45"/>
      <c r="E129" s="60"/>
    </row>
    <row r="130" spans="1:5" s="14" customFormat="1" ht="27">
      <c r="A130" s="2"/>
      <c r="B130" s="38"/>
      <c r="C130" s="3"/>
      <c r="D130" s="45"/>
      <c r="E130" s="60"/>
    </row>
    <row r="131" spans="1:5" s="14" customFormat="1" ht="27">
      <c r="A131" s="2"/>
      <c r="B131" s="38"/>
      <c r="C131" s="3"/>
      <c r="D131" s="45"/>
      <c r="E131" s="60"/>
    </row>
    <row r="132" spans="1:5" s="14" customFormat="1" ht="27">
      <c r="A132" s="2"/>
      <c r="B132" s="38"/>
      <c r="C132" s="3"/>
      <c r="D132" s="45"/>
      <c r="E132" s="60"/>
    </row>
    <row r="133" spans="1:5" s="14" customFormat="1" ht="27">
      <c r="A133" s="2"/>
      <c r="B133" s="38"/>
      <c r="C133" s="3"/>
      <c r="D133" s="45"/>
      <c r="E133" s="60"/>
    </row>
    <row r="134" spans="1:5" s="14" customFormat="1" ht="27">
      <c r="A134" s="2"/>
      <c r="B134" s="38"/>
      <c r="C134" s="3"/>
      <c r="D134" s="45"/>
      <c r="E134" s="60"/>
    </row>
    <row r="135" spans="1:5" s="14" customFormat="1" ht="27">
      <c r="A135" s="2"/>
      <c r="B135" s="38"/>
      <c r="C135" s="3"/>
      <c r="D135" s="45"/>
      <c r="E135" s="60"/>
    </row>
    <row r="136" spans="1:5" s="14" customFormat="1" ht="27">
      <c r="A136" s="2"/>
      <c r="B136" s="38"/>
      <c r="C136" s="3"/>
      <c r="D136" s="45"/>
      <c r="E136" s="60"/>
    </row>
    <row r="137" spans="1:5" s="14" customFormat="1" ht="27">
      <c r="A137" s="2"/>
      <c r="B137" s="38"/>
      <c r="C137" s="3"/>
      <c r="D137" s="45"/>
      <c r="E137" s="60"/>
    </row>
    <row r="138" spans="1:5" s="14" customFormat="1" ht="27">
      <c r="A138" s="2"/>
      <c r="B138" s="38"/>
      <c r="C138" s="3"/>
      <c r="D138" s="45"/>
      <c r="E138" s="60"/>
    </row>
    <row r="139" spans="1:5" s="14" customFormat="1" ht="27">
      <c r="A139" s="2"/>
      <c r="B139" s="38"/>
      <c r="C139" s="3"/>
      <c r="D139" s="45"/>
      <c r="E139" s="60"/>
    </row>
    <row r="140" spans="1:5" s="14" customFormat="1" ht="27">
      <c r="A140" s="2"/>
      <c r="B140" s="38"/>
      <c r="C140" s="3"/>
      <c r="D140" s="45"/>
      <c r="E140" s="60"/>
    </row>
    <row r="141" spans="1:5" s="14" customFormat="1" ht="27">
      <c r="A141" s="2"/>
      <c r="B141" s="38"/>
      <c r="C141" s="3"/>
      <c r="D141" s="45"/>
      <c r="E141" s="60"/>
    </row>
    <row r="142" spans="1:5" s="14" customFormat="1" ht="27">
      <c r="A142" s="2"/>
      <c r="B142" s="38"/>
      <c r="C142" s="3"/>
      <c r="D142" s="45"/>
      <c r="E142" s="60"/>
    </row>
    <row r="143" spans="1:5" s="14" customFormat="1" ht="27">
      <c r="A143" s="2"/>
      <c r="B143" s="38"/>
      <c r="C143" s="3"/>
      <c r="D143" s="45"/>
      <c r="E143" s="60"/>
    </row>
    <row r="144" spans="1:5" s="14" customFormat="1" ht="27">
      <c r="A144" s="2"/>
      <c r="B144" s="38"/>
      <c r="C144" s="3"/>
      <c r="D144" s="45"/>
      <c r="E144" s="60"/>
    </row>
    <row r="145" spans="1:5" s="14" customFormat="1" ht="27">
      <c r="A145" s="2"/>
      <c r="B145" s="38"/>
      <c r="C145" s="3"/>
      <c r="D145" s="45"/>
      <c r="E145" s="60"/>
    </row>
    <row r="146" spans="1:5" s="14" customFormat="1" ht="27">
      <c r="A146" s="2"/>
      <c r="B146" s="38"/>
      <c r="C146" s="3"/>
      <c r="D146" s="45"/>
      <c r="E146" s="60"/>
    </row>
    <row r="147" spans="1:5" s="14" customFormat="1" ht="27">
      <c r="A147" s="2"/>
      <c r="B147" s="38"/>
      <c r="C147" s="3"/>
      <c r="D147" s="45"/>
      <c r="E147" s="60"/>
    </row>
    <row r="148" spans="1:5" s="14" customFormat="1" ht="27">
      <c r="A148" s="2"/>
      <c r="B148" s="38"/>
      <c r="C148" s="3"/>
      <c r="D148" s="45"/>
      <c r="E148" s="60"/>
    </row>
    <row r="149" spans="1:5" s="14" customFormat="1" ht="27">
      <c r="A149" s="2"/>
      <c r="B149" s="38"/>
      <c r="C149" s="3"/>
      <c r="D149" s="45"/>
      <c r="E149" s="60"/>
    </row>
    <row r="150" spans="1:5" s="14" customFormat="1" ht="27">
      <c r="A150" s="2"/>
      <c r="B150" s="38"/>
      <c r="C150" s="3"/>
      <c r="D150" s="45"/>
      <c r="E150" s="60"/>
    </row>
    <row r="151" spans="1:5" s="14" customFormat="1" ht="27">
      <c r="A151" s="2"/>
      <c r="B151" s="38"/>
      <c r="C151" s="3"/>
      <c r="D151" s="45"/>
      <c r="E151" s="60"/>
    </row>
  </sheetData>
  <sheetProtection/>
  <mergeCells count="4">
    <mergeCell ref="D2:E2"/>
    <mergeCell ref="D1:E1"/>
    <mergeCell ref="A4:E4"/>
    <mergeCell ref="B5:F5"/>
  </mergeCells>
  <printOptions horizontalCentered="1"/>
  <pageMargins left="0.29" right="0.2" top="0.39" bottom="0" header="0.17" footer="0"/>
  <pageSetup fitToHeight="5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ПОЛЬЗОВАТЕЛЬ</cp:lastModifiedBy>
  <cp:lastPrinted>2022-01-26T09:39:21Z</cp:lastPrinted>
  <dcterms:created xsi:type="dcterms:W3CDTF">2002-03-01T09:58:38Z</dcterms:created>
  <dcterms:modified xsi:type="dcterms:W3CDTF">2022-01-26T14:17:09Z</dcterms:modified>
  <cp:category/>
  <cp:version/>
  <cp:contentType/>
  <cp:contentStatus/>
</cp:coreProperties>
</file>